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FS-REP\Bereiche\Finanzen\Leitung_Finanzen\02_Einrichtungen\01_RSW\11_Skiga_Tivoli_Villa\01_Fahrdienst Tivoli\Ausschreibung 2026_bis_2030\Auschreibungsunterlagen\offizielle Ausschreibung\"/>
    </mc:Choice>
  </mc:AlternateContent>
  <xr:revisionPtr revIDLastSave="0" documentId="13_ncr:1_{5E44CAB8-B43E-4723-8A8D-BCD5C3E0EE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s 1" sheetId="3" r:id="rId1"/>
    <sheet name="Los 2" sheetId="5" r:id="rId2"/>
    <sheet name="Los 3" sheetId="4" r:id="rId3"/>
    <sheet name="Los 4" sheetId="6" r:id="rId4"/>
    <sheet name="Los 5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6" i="7" l="1"/>
  <c r="D38" i="7"/>
  <c r="D32" i="7"/>
  <c r="D30" i="7"/>
  <c r="D44" i="7" s="1"/>
  <c r="D46" i="7" s="1"/>
  <c r="D58" i="6"/>
  <c r="D40" i="6"/>
  <c r="D34" i="6"/>
  <c r="D32" i="6"/>
  <c r="D46" i="6" s="1"/>
  <c r="D48" i="6" s="1"/>
  <c r="D58" i="5"/>
  <c r="D40" i="5"/>
  <c r="D34" i="5"/>
  <c r="D32" i="5"/>
  <c r="D56" i="4"/>
  <c r="D38" i="4"/>
  <c r="D32" i="4"/>
  <c r="D30" i="4"/>
  <c r="D44" i="4" s="1"/>
  <c r="D46" i="4" s="1"/>
  <c r="D57" i="3"/>
  <c r="D31" i="3"/>
  <c r="D46" i="5" l="1"/>
  <c r="D48" i="5" s="1"/>
  <c r="D52" i="7"/>
  <c r="D50" i="7"/>
  <c r="D35" i="7"/>
  <c r="D37" i="7"/>
  <c r="D54" i="6"/>
  <c r="D52" i="6"/>
  <c r="D37" i="6"/>
  <c r="D39" i="6"/>
  <c r="D37" i="5"/>
  <c r="D39" i="5"/>
  <c r="D52" i="4"/>
  <c r="D50" i="4"/>
  <c r="D35" i="4"/>
  <c r="D37" i="4"/>
  <c r="D33" i="3"/>
  <c r="D52" i="5" l="1"/>
  <c r="D54" i="5" s="1"/>
  <c r="D39" i="3"/>
  <c r="D36" i="3" l="1"/>
  <c r="D38" i="3" s="1"/>
  <c r="D45" i="3" s="1"/>
  <c r="D47" i="3" s="1"/>
  <c r="D51" i="3" l="1"/>
  <c r="D53" i="3" s="1"/>
</calcChain>
</file>

<file path=xl/sharedStrings.xml><?xml version="1.0" encoding="utf-8"?>
<sst xmlns="http://schemas.openxmlformats.org/spreadsheetml/2006/main" count="413" uniqueCount="97">
  <si>
    <t>Beförderungsbeginn:</t>
  </si>
  <si>
    <t>Zahl der zu befördernden Schüler:</t>
  </si>
  <si>
    <t>Erforderliches Schülerfahrzeug:</t>
  </si>
  <si>
    <t>Begleitperson:</t>
  </si>
  <si>
    <t>Schulzeiten:</t>
  </si>
  <si>
    <t>Beginn:</t>
  </si>
  <si>
    <t>Ende:</t>
  </si>
  <si>
    <t>Fr</t>
  </si>
  <si>
    <t>Fahrplan</t>
  </si>
  <si>
    <t>Ankunftsort</t>
  </si>
  <si>
    <t>gef.km</t>
  </si>
  <si>
    <t>Standort</t>
  </si>
  <si>
    <t>Rückfahrt:</t>
  </si>
  <si>
    <t>erfolgt nachmittags gegengleich</t>
  </si>
  <si>
    <t>gesamt:</t>
  </si>
  <si>
    <t>Tageskilometer:</t>
  </si>
  <si>
    <t>Berechnung der Tagesvergütung:</t>
  </si>
  <si>
    <t>km</t>
  </si>
  <si>
    <t>€</t>
  </si>
  <si>
    <t>Umsatzsteuer</t>
  </si>
  <si>
    <t>%</t>
  </si>
  <si>
    <t>Umsatzsteuersatz</t>
  </si>
  <si>
    <t>+</t>
  </si>
  <si>
    <t>Tageskilometer</t>
  </si>
  <si>
    <t>x</t>
  </si>
  <si>
    <t>=</t>
  </si>
  <si>
    <t>Hinfahrt:</t>
  </si>
  <si>
    <t>Abfahrtsort</t>
  </si>
  <si>
    <t>Vergütungssatz je Kilometer (netto)</t>
  </si>
  <si>
    <t>Vergütungssatz je Fahrtag (netto)</t>
  </si>
  <si>
    <t>Gesamtvergütung je Fahrtag (brutto)</t>
  </si>
  <si>
    <t>Mo - Do</t>
  </si>
  <si>
    <t xml:space="preserve"> (davon besetzt:</t>
  </si>
  <si>
    <t>km)</t>
  </si>
  <si>
    <t>Vergütungssatz je Kilometer (brutto):</t>
  </si>
  <si>
    <t>(einzutragen in Ziffer 2 des Angebotsschreibens)</t>
  </si>
  <si>
    <t>Anmerkungen:</t>
  </si>
  <si>
    <t>Bietername/Firmenstempel:</t>
  </si>
  <si>
    <t>Prozent</t>
  </si>
  <si>
    <t>Minuten</t>
  </si>
  <si>
    <t>Standort des Fahrzeuges (Ort, Straße und Hausnummer):</t>
  </si>
  <si>
    <t>Euro</t>
  </si>
  <si>
    <t>Lohnkosten für den Fahrer/die Fahrerin pro Fahrtag</t>
  </si>
  <si>
    <t>Lohnnebenkosten für den Fahrer/die Fahrerin pro Fahrtag</t>
  </si>
  <si>
    <t>Einsatz des Fahrers/der Fahrerin pro Fahrtag (Dauer dieser Tour)</t>
  </si>
  <si>
    <t>Einsatz der Begleitperson pro Fahrtag (Dauer dieser Tour)</t>
  </si>
  <si>
    <t>Lohnkosten für die Begleitperson pro Fahrtag</t>
  </si>
  <si>
    <t>Lohn- und Lohnnebenkosten für den Fahrer/die Fahrerin und die Begleitperson (prozentualer Anteil von der Netto-Tagesvergütung)</t>
  </si>
  <si>
    <t>Lohnnebenkosten für die Begleitperson pro Fahrtag</t>
  </si>
  <si>
    <t>Tour 1</t>
  </si>
  <si>
    <t>Schülerverkehr für den Schulkindergarten Prof. Dr. Oskar Vivell, Förderschwerpunkt körperliche und motorische Entwicklung              Tivoliplatz 1, 76137 Karlsruhe</t>
  </si>
  <si>
    <t>1 Kleinbus (9 Sitzer)</t>
  </si>
  <si>
    <t>ja</t>
  </si>
  <si>
    <t xml:space="preserve"> - Schulkindergarten</t>
  </si>
  <si>
    <t>Tour 2</t>
  </si>
  <si>
    <t>Schulkindergarten Tivoliplatz1</t>
  </si>
  <si>
    <t>Tour 3</t>
  </si>
  <si>
    <t>Tour 4</t>
  </si>
  <si>
    <t>Schülerverkehr für den Schulkindergarten Prof. Dr. Oskar Vivell, Außengruppe Villa, Förderschwerpunkt körperliche und motorische Entwicklung           Kaiserallee 16, 76185, Karlsruhe</t>
  </si>
  <si>
    <t>Tour 5</t>
  </si>
  <si>
    <t>Philippsburg-Huttenheim, Waldstraße</t>
  </si>
  <si>
    <t>Stutensee, Waldstraße</t>
  </si>
  <si>
    <t>Karlsruhe, Heilbronner Straße</t>
  </si>
  <si>
    <t>Karlsruhe, Kanalweg</t>
  </si>
  <si>
    <t>Schulkindergarten, Kaiserallee 16</t>
  </si>
  <si>
    <t>Karlsbad, Fichtenstraße</t>
  </si>
  <si>
    <t>Ettlingen, Pforzheimer Straße</t>
  </si>
  <si>
    <t xml:space="preserve">Waldbronn, St.-Bernhard-Straße </t>
  </si>
  <si>
    <t>Karlsruhe, Kriegsstraße</t>
  </si>
  <si>
    <t>Karlsruhe, Amalienstraße</t>
  </si>
  <si>
    <t>Die Kinder benötigen altersgerechte Sitzerhöhungen/ Rückhaltevorrichtungen. Kind 5 mit Epilepsie. Rollstuhl von Kind 5 wird im Kofferraum transportiert. Kinder mit Epilepsie sind auf der Tour grundsätzlich möglich.</t>
  </si>
  <si>
    <t>Die Kinder benötigen altersgerechte Sitzerhöhungen / Rückhaltevorrichtungen. Kinder mit Epilepsie sind auf der Tour grundsätzlich möglich.</t>
  </si>
  <si>
    <t>Die Kinder benötigen altersgerechte Sitzerhöhungen/ Rückhaltevorrichtungen. Kinder mit Epilepsie sind auf der Tour grundsätzlich möglich.</t>
  </si>
  <si>
    <t>Bad Herrenalb, Gernsbacher Straße</t>
  </si>
  <si>
    <t>Bad Herrenalb, Bernbacher Straße</t>
  </si>
  <si>
    <t>Karlsbad, Talwiesenweg</t>
  </si>
  <si>
    <t>Ettlingen, Jahnstraße</t>
  </si>
  <si>
    <t>Ettlingen, Kiefernweg</t>
  </si>
  <si>
    <t>Schulkindergarten, Tivoliplatz 1</t>
  </si>
  <si>
    <t>Schulkindergarten Tivoliplatz 1</t>
  </si>
  <si>
    <t>Karlsruhe, Grenzstraße</t>
  </si>
  <si>
    <t>Rheinstetten, Karlsruher Straße</t>
  </si>
  <si>
    <t>Karlsruhe, Albert-Braun-Straße</t>
  </si>
  <si>
    <t>Karlsruhe, Bürklinstraße</t>
  </si>
  <si>
    <r>
      <rPr>
        <b/>
        <sz val="14"/>
        <color theme="1"/>
        <rFont val="Frutiger 45 for Karlsruhe"/>
        <family val="2"/>
      </rPr>
      <t xml:space="preserve">Tour: </t>
    </r>
    <r>
      <rPr>
        <sz val="14"/>
        <color theme="1"/>
        <rFont val="Frutiger 45 for Karlsruhe"/>
        <family val="2"/>
      </rPr>
      <t xml:space="preserve"> - Weingarten - Pfinztal - Karlsruhe</t>
    </r>
  </si>
  <si>
    <t>Weingarten, Bahnhofstraße</t>
  </si>
  <si>
    <t>Pfinztal, Eichenstraße</t>
  </si>
  <si>
    <t>Karlsruhe, Haid-und-Neu-Straße</t>
  </si>
  <si>
    <t>Karlsruhe, Hirtenweg</t>
  </si>
  <si>
    <t>Karlsruhe, Kußmaulstraße</t>
  </si>
  <si>
    <t>Karlsruhe, Lorenzstraße</t>
  </si>
  <si>
    <t xml:space="preserve">Die Kinder benötigen altersgerechte Sitzerhöhungen/ Rückhaltevorrichtungen. Kinder 2, 4 und 5 mit Epilepsie. </t>
  </si>
  <si>
    <r>
      <rPr>
        <b/>
        <sz val="14"/>
        <color theme="1"/>
        <rFont val="Frutiger 45 for Karlsruhe"/>
        <family val="2"/>
      </rPr>
      <t xml:space="preserve">Tour: </t>
    </r>
    <r>
      <rPr>
        <sz val="14"/>
        <color theme="1"/>
        <rFont val="Frutiger 45 for Karlsruhe"/>
        <family val="2"/>
      </rPr>
      <t xml:space="preserve"> Ettlingen - Rheinstetten - Karlsruhe</t>
    </r>
  </si>
  <si>
    <t>Die Kinder benötigen altersgerechte Sitzerhöhungen/ Rückhaltevorrichtungen. Kind 6 mit Epilepsie. Kinder mit Epilepsie sind auf der Tour grundsätzlich möglich.</t>
  </si>
  <si>
    <r>
      <rPr>
        <b/>
        <sz val="14"/>
        <color theme="1"/>
        <rFont val="Frutiger 45 for Karlsruhe"/>
        <family val="2"/>
      </rPr>
      <t xml:space="preserve">Tour: </t>
    </r>
    <r>
      <rPr>
        <sz val="14"/>
        <color theme="1"/>
        <rFont val="Frutiger 45 for Karlsruhe"/>
        <family val="2"/>
      </rPr>
      <t xml:space="preserve"> - Bad Herrenalb - Karlsbad - Karlsruhe</t>
    </r>
  </si>
  <si>
    <r>
      <t xml:space="preserve">Tour: </t>
    </r>
    <r>
      <rPr>
        <sz val="14"/>
        <rFont val="Frutiger 45 for Karlsruhe"/>
      </rPr>
      <t>- Karlsbad - Waldbronn - Ettlingen - Karlsruhe</t>
    </r>
  </si>
  <si>
    <r>
      <rPr>
        <b/>
        <sz val="14"/>
        <rFont val="Frutiger 45 for Karlsruhe"/>
      </rPr>
      <t>Tour: -</t>
    </r>
    <r>
      <rPr>
        <sz val="14"/>
        <rFont val="Frutiger 45 for Karlsruhe"/>
      </rPr>
      <t xml:space="preserve"> Philippsburg - Stutensee - Karlsruhe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</si>
</sst>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6">
    <font>
      <sz val="11"/>
      <color theme="1"/>
      <name val="Calibri"/>
      <family val="2"/>
      <scheme val="minor"/>
    </font>
    <font>
      <b/>
      <sz val="14"/>
      <color theme="1"/>
      <name val="Frutiger 45 for Karlsruhe"/>
      <family val="2"/>
    </font>
    <font>
      <sz val="14"/>
      <color theme="1"/>
      <name val="Frutiger 45 for Karlsruhe"/>
      <family val="2"/>
    </font>
    <font>
      <b/>
      <sz val="11"/>
      <color theme="1"/>
      <name val="Frutiger 45 for Karlsruhe"/>
      <family val="2"/>
    </font>
    <font>
      <b/>
      <sz val="16"/>
      <color theme="1"/>
      <name val="Frutiger 45 for Karlsruhe"/>
      <family val="2"/>
    </font>
    <font>
      <b/>
      <sz val="12"/>
      <color theme="1"/>
      <name val="Frutiger 45 for Karlsruhe"/>
      <family val="2"/>
    </font>
    <font>
      <sz val="12"/>
      <color theme="1"/>
      <name val="Frutiger 45 for Karlsruhe"/>
      <family val="2"/>
    </font>
    <font>
      <b/>
      <sz val="13"/>
      <color theme="1"/>
      <name val="Frutiger 45 for Karlsruhe"/>
      <family val="2"/>
    </font>
    <font>
      <sz val="13"/>
      <color theme="1"/>
      <name val="Frutiger 45 for Karlsruhe"/>
      <family val="2"/>
    </font>
    <font>
      <b/>
      <sz val="11"/>
      <color theme="1"/>
      <name val="Calibri"/>
      <family val="2"/>
      <scheme val="minor"/>
    </font>
    <font>
      <sz val="12"/>
      <name val="Frutiger 45 for Karlsruhe"/>
      <family val="2"/>
    </font>
    <font>
      <sz val="13"/>
      <color rgb="FFFF0000"/>
      <name val="Frutiger 45 for Karlsruhe"/>
      <family val="2"/>
    </font>
    <font>
      <sz val="13"/>
      <name val="Frutiger 45 for Karlsruhe"/>
      <family val="2"/>
    </font>
    <font>
      <b/>
      <sz val="14"/>
      <name val="Frutiger 45 for Karlsruhe"/>
    </font>
    <font>
      <sz val="14"/>
      <name val="Frutiger 45 for Karlsruhe"/>
    </font>
    <font>
      <sz val="13"/>
      <name val="Frutiger 45 for Karlsruhe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2" fontId="6" fillId="2" borderId="5" xfId="0" applyNumberFormat="1" applyFont="1" applyFill="1" applyBorder="1" applyAlignment="1" applyProtection="1">
      <alignment vertical="center" wrapText="1"/>
      <protection locked="0"/>
    </xf>
    <xf numFmtId="165" fontId="6" fillId="2" borderId="5" xfId="0" applyNumberFormat="1" applyFont="1" applyFill="1" applyBorder="1" applyAlignment="1" applyProtection="1">
      <alignment vertical="center" wrapText="1"/>
      <protection locked="0"/>
    </xf>
    <xf numFmtId="1" fontId="6" fillId="2" borderId="5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14" fontId="6" fillId="0" borderId="0" xfId="0" applyNumberFormat="1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2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8" fillId="0" borderId="3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3" fillId="0" borderId="0" xfId="0" applyFont="1" applyAlignment="1" applyProtection="1">
      <alignment wrapText="1"/>
    </xf>
    <xf numFmtId="165" fontId="6" fillId="0" borderId="2" xfId="0" applyNumberFormat="1" applyFont="1" applyFill="1" applyBorder="1" applyAlignment="1" applyProtection="1">
      <alignment vertical="center" wrapText="1"/>
    </xf>
    <xf numFmtId="165" fontId="6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right" vertical="center" wrapText="1"/>
    </xf>
    <xf numFmtId="165" fontId="6" fillId="0" borderId="0" xfId="0" applyNumberFormat="1" applyFont="1" applyAlignment="1" applyProtection="1">
      <alignment horizontal="right" vertical="center" wrapText="1"/>
    </xf>
    <xf numFmtId="0" fontId="10" fillId="0" borderId="0" xfId="0" applyFont="1" applyAlignment="1" applyProtection="1">
      <alignment horizontal="right" vertical="center" wrapText="1"/>
    </xf>
    <xf numFmtId="165" fontId="10" fillId="0" borderId="0" xfId="0" applyNumberFormat="1" applyFont="1" applyAlignment="1" applyProtection="1">
      <alignment horizontal="right" vertical="center" wrapText="1"/>
    </xf>
    <xf numFmtId="0" fontId="1" fillId="0" borderId="4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horizontal="right" vertical="center" wrapText="1"/>
    </xf>
    <xf numFmtId="165" fontId="5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8" fillId="0" borderId="2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2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10" fillId="0" borderId="2" xfId="0" applyFont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Border="1" applyAlignment="1" applyProtection="1">
      <alignment vertical="center" wrapText="1"/>
    </xf>
    <xf numFmtId="0" fontId="6" fillId="0" borderId="0" xfId="0" quotePrefix="1" applyFont="1" applyAlignment="1" applyProtection="1">
      <alignment horizontal="right" vertical="center" wrapText="1"/>
    </xf>
    <xf numFmtId="165" fontId="6" fillId="0" borderId="0" xfId="0" applyNumberFormat="1" applyFont="1" applyBorder="1" applyAlignment="1" applyProtection="1">
      <alignment vertical="center" wrapText="1"/>
    </xf>
    <xf numFmtId="2" fontId="6" fillId="0" borderId="0" xfId="0" applyNumberFormat="1" applyFont="1" applyAlignment="1" applyProtection="1">
      <alignment vertical="center" wrapText="1"/>
    </xf>
    <xf numFmtId="2" fontId="5" fillId="0" borderId="11" xfId="0" applyNumberFormat="1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2" fontId="5" fillId="0" borderId="13" xfId="0" applyNumberFormat="1" applyFont="1" applyBorder="1" applyAlignment="1" applyProtection="1">
      <alignment vertical="center" wrapText="1"/>
    </xf>
    <xf numFmtId="0" fontId="5" fillId="0" borderId="14" xfId="0" applyFont="1" applyBorder="1" applyAlignment="1" applyProtection="1">
      <alignment vertical="center" wrapText="1"/>
    </xf>
    <xf numFmtId="0" fontId="11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164" fontId="6" fillId="2" borderId="7" xfId="0" applyNumberFormat="1" applyFont="1" applyFill="1" applyBorder="1" applyAlignment="1" applyProtection="1">
      <alignment vertical="center" wrapText="1"/>
      <protection locked="0"/>
    </xf>
    <xf numFmtId="164" fontId="6" fillId="2" borderId="5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165" fontId="6" fillId="2" borderId="7" xfId="0" applyNumberFormat="1" applyFont="1" applyFill="1" applyBorder="1" applyAlignment="1" applyProtection="1">
      <alignment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6" fillId="0" borderId="2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right" vertical="center" wrapText="1"/>
    </xf>
    <xf numFmtId="0" fontId="6" fillId="0" borderId="0" xfId="0" applyFont="1" applyAlignment="1" applyProtection="1">
      <alignment vertical="center" wrapText="1"/>
    </xf>
    <xf numFmtId="0" fontId="6" fillId="0" borderId="6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6" fillId="0" borderId="0" xfId="0" applyFont="1" applyAlignment="1" applyProtection="1">
      <alignment horizontal="right" vertical="center" wrapText="1"/>
    </xf>
    <xf numFmtId="0" fontId="5" fillId="0" borderId="12" xfId="0" applyFon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</xf>
    <xf numFmtId="0" fontId="5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6" fillId="0" borderId="0" xfId="0" quotePrefix="1" applyFont="1" applyAlignment="1" applyProtection="1">
      <alignment horizontal="right" vertical="center" wrapText="1"/>
    </xf>
    <xf numFmtId="0" fontId="6" fillId="0" borderId="6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8" fillId="2" borderId="8" xfId="0" applyFont="1" applyFill="1" applyBorder="1" applyAlignment="1" applyProtection="1">
      <alignment vertical="center" wrapText="1"/>
      <protection locked="0"/>
    </xf>
    <xf numFmtId="0" fontId="8" fillId="2" borderId="4" xfId="0" applyFont="1" applyFill="1" applyBorder="1" applyAlignment="1" applyProtection="1">
      <alignment vertical="center" wrapText="1"/>
      <protection locked="0"/>
    </xf>
    <xf numFmtId="0" fontId="8" fillId="2" borderId="9" xfId="0" applyFont="1" applyFill="1" applyBorder="1" applyAlignment="1" applyProtection="1">
      <alignment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</xf>
    <xf numFmtId="0" fontId="12" fillId="2" borderId="4" xfId="0" applyFont="1" applyFill="1" applyBorder="1" applyAlignment="1" applyProtection="1">
      <alignment horizontal="left" vertical="center" wrapText="1"/>
    </xf>
    <xf numFmtId="0" fontId="12" fillId="2" borderId="9" xfId="0" applyFont="1" applyFill="1" applyBorder="1" applyAlignment="1" applyProtection="1">
      <alignment horizontal="left" vertical="center" wrapText="1"/>
    </xf>
    <xf numFmtId="0" fontId="8" fillId="2" borderId="8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9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vertical="center" wrapText="1"/>
    </xf>
    <xf numFmtId="0" fontId="13" fillId="0" borderId="2" xfId="0" applyFont="1" applyBorder="1" applyAlignment="1" applyProtection="1">
      <alignment vertical="center" wrapText="1"/>
    </xf>
    <xf numFmtId="0" fontId="15" fillId="0" borderId="2" xfId="0" applyFont="1" applyBorder="1" applyAlignment="1" applyProtection="1">
      <alignment vertical="center" wrapText="1"/>
    </xf>
    <xf numFmtId="0" fontId="14" fillId="0" borderId="2" xfId="0" applyFont="1" applyBorder="1" applyAlignment="1" applyProtection="1">
      <alignment vertical="center" wrapText="1"/>
    </xf>
  </cellXfs>
  <cellStyles count="1">
    <cellStyle name="Standard" xfId="0" builtinId="0"/>
  </cellStyles>
  <dxfs count="35"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F76"/>
  <sheetViews>
    <sheetView tabSelected="1" topLeftCell="A11" zoomScale="170" zoomScaleNormal="170" workbookViewId="0">
      <selection activeCell="E23" sqref="E23"/>
    </sheetView>
  </sheetViews>
  <sheetFormatPr baseColWidth="10" defaultColWidth="20" defaultRowHeight="16.5"/>
  <cols>
    <col min="1" max="1" width="29" style="4" customWidth="1"/>
    <col min="2" max="2" width="15.85546875" style="4" customWidth="1"/>
    <col min="3" max="3" width="19.7109375" style="4" customWidth="1"/>
    <col min="4" max="5" width="11.28515625" style="4" customWidth="1"/>
    <col min="6" max="6" width="38.140625" style="4" customWidth="1"/>
    <col min="7" max="16384" width="20" style="4"/>
  </cols>
  <sheetData>
    <row r="1" spans="1:5" ht="18">
      <c r="A1" s="34"/>
      <c r="D1" s="62" t="s">
        <v>49</v>
      </c>
      <c r="E1" s="71"/>
    </row>
    <row r="2" spans="1:5">
      <c r="A2" s="75"/>
      <c r="B2" s="60"/>
      <c r="C2" s="60"/>
      <c r="D2" s="60"/>
      <c r="E2" s="60"/>
    </row>
    <row r="3" spans="1:5" ht="51.75" customHeight="1">
      <c r="A3" s="71" t="s">
        <v>50</v>
      </c>
      <c r="B3" s="71"/>
      <c r="C3" s="71"/>
      <c r="D3" s="71"/>
      <c r="E3" s="71"/>
    </row>
    <row r="4" spans="1:5" ht="12" customHeight="1">
      <c r="A4" s="5"/>
      <c r="B4" s="5"/>
      <c r="C4" s="5"/>
      <c r="D4" s="5"/>
      <c r="E4" s="5"/>
    </row>
    <row r="5" spans="1:5" ht="20.25" customHeight="1">
      <c r="A5" s="72" t="s">
        <v>92</v>
      </c>
      <c r="B5" s="73"/>
      <c r="C5" s="73"/>
      <c r="D5" s="73"/>
      <c r="E5" s="73"/>
    </row>
    <row r="6" spans="1:5">
      <c r="A6" s="63" t="s">
        <v>53</v>
      </c>
      <c r="B6" s="63"/>
      <c r="C6" s="63"/>
      <c r="D6" s="63"/>
      <c r="E6" s="63"/>
    </row>
    <row r="7" spans="1:5" ht="12" customHeight="1" thickBot="1">
      <c r="A7" s="6"/>
      <c r="B7" s="6"/>
      <c r="C7" s="6"/>
      <c r="D7" s="6"/>
      <c r="E7" s="6"/>
    </row>
    <row r="8" spans="1:5" ht="25.5" customHeight="1">
      <c r="A8" s="7" t="s">
        <v>0</v>
      </c>
      <c r="B8" s="8">
        <v>46279</v>
      </c>
      <c r="C8" s="9"/>
      <c r="D8" s="9"/>
      <c r="E8" s="9"/>
    </row>
    <row r="9" spans="1:5" ht="21.75" customHeight="1">
      <c r="A9" s="74" t="s">
        <v>1</v>
      </c>
      <c r="B9" s="74"/>
      <c r="C9" s="39">
        <v>5</v>
      </c>
      <c r="D9" s="10"/>
      <c r="E9" s="30"/>
    </row>
    <row r="10" spans="1:5" ht="40.5" customHeight="1">
      <c r="A10" s="58" t="s">
        <v>2</v>
      </c>
      <c r="B10" s="58"/>
      <c r="C10" s="59" t="s">
        <v>51</v>
      </c>
      <c r="D10" s="60"/>
      <c r="E10" s="60"/>
    </row>
    <row r="11" spans="1:5" ht="21.75" customHeight="1">
      <c r="A11" s="58" t="s">
        <v>3</v>
      </c>
      <c r="B11" s="58"/>
      <c r="C11" s="11" t="s">
        <v>52</v>
      </c>
      <c r="D11" s="12"/>
    </row>
    <row r="12" spans="1:5" ht="12" customHeight="1">
      <c r="E12" s="5"/>
    </row>
    <row r="13" spans="1:5" ht="18">
      <c r="A13" s="32" t="s">
        <v>4</v>
      </c>
      <c r="B13" s="36"/>
      <c r="C13" s="36" t="s">
        <v>5</v>
      </c>
      <c r="D13" s="36" t="s">
        <v>6</v>
      </c>
    </row>
    <row r="14" spans="1:5">
      <c r="B14" s="35" t="s">
        <v>31</v>
      </c>
      <c r="C14" s="13">
        <v>0.35416666666666669</v>
      </c>
      <c r="D14" s="13">
        <v>0.60416666666666663</v>
      </c>
    </row>
    <row r="15" spans="1:5">
      <c r="B15" s="35" t="s">
        <v>7</v>
      </c>
      <c r="C15" s="13">
        <v>0.35416666666666669</v>
      </c>
      <c r="D15" s="13">
        <v>0.52083333333333337</v>
      </c>
    </row>
    <row r="16" spans="1:5">
      <c r="B16" s="35"/>
      <c r="C16" s="14"/>
      <c r="D16" s="14"/>
    </row>
    <row r="17" spans="1:5" ht="12" customHeight="1" thickBot="1"/>
    <row r="18" spans="1:5" ht="12" customHeight="1">
      <c r="A18" s="15"/>
      <c r="B18" s="15"/>
      <c r="C18" s="15"/>
      <c r="D18" s="15"/>
      <c r="E18" s="15"/>
    </row>
    <row r="19" spans="1:5" ht="20.25">
      <c r="A19" s="16" t="s">
        <v>8</v>
      </c>
      <c r="B19" s="5"/>
      <c r="C19" s="5"/>
      <c r="D19" s="5"/>
      <c r="E19" s="5"/>
    </row>
    <row r="20" spans="1:5" ht="23.25" customHeight="1">
      <c r="A20" s="17" t="s">
        <v>27</v>
      </c>
      <c r="B20" s="17" t="s">
        <v>9</v>
      </c>
      <c r="C20" s="17"/>
      <c r="D20" s="17"/>
      <c r="E20" s="17" t="s">
        <v>10</v>
      </c>
    </row>
    <row r="21" spans="1:5" ht="18">
      <c r="A21" s="32" t="s">
        <v>26</v>
      </c>
      <c r="B21" s="30"/>
      <c r="C21" s="30"/>
      <c r="D21" s="30"/>
      <c r="E21" s="30"/>
    </row>
    <row r="22" spans="1:5" ht="12" customHeight="1"/>
    <row r="23" spans="1:5" ht="16.350000000000001" customHeight="1">
      <c r="A23" s="31" t="s">
        <v>11</v>
      </c>
      <c r="B23" s="63" t="s">
        <v>76</v>
      </c>
      <c r="C23" s="63"/>
      <c r="D23" s="65"/>
      <c r="E23" s="52"/>
    </row>
    <row r="24" spans="1:5">
      <c r="A24" s="31" t="s">
        <v>76</v>
      </c>
      <c r="B24" s="63" t="s">
        <v>77</v>
      </c>
      <c r="C24" s="63"/>
      <c r="D24" s="65"/>
      <c r="E24" s="40">
        <v>9.3000000000000007</v>
      </c>
    </row>
    <row r="25" spans="1:5">
      <c r="A25" s="31" t="s">
        <v>77</v>
      </c>
      <c r="B25" s="63" t="s">
        <v>81</v>
      </c>
      <c r="C25" s="63"/>
      <c r="D25" s="65"/>
      <c r="E25" s="41">
        <v>7.03</v>
      </c>
    </row>
    <row r="26" spans="1:5" ht="30">
      <c r="A26" s="31" t="s">
        <v>81</v>
      </c>
      <c r="B26" s="63" t="s">
        <v>82</v>
      </c>
      <c r="C26" s="63"/>
      <c r="D26" s="65"/>
      <c r="E26" s="41">
        <v>5.36</v>
      </c>
    </row>
    <row r="27" spans="1:5" ht="30">
      <c r="A27" s="31" t="s">
        <v>82</v>
      </c>
      <c r="B27" s="63" t="s">
        <v>83</v>
      </c>
      <c r="C27" s="63"/>
      <c r="D27" s="65"/>
      <c r="E27" s="41">
        <v>3.72</v>
      </c>
    </row>
    <row r="28" spans="1:5">
      <c r="A28" s="31" t="s">
        <v>83</v>
      </c>
      <c r="B28" s="63" t="s">
        <v>78</v>
      </c>
      <c r="C28" s="63"/>
      <c r="D28" s="65"/>
      <c r="E28" s="41">
        <v>3.3</v>
      </c>
    </row>
    <row r="29" spans="1:5" ht="30">
      <c r="A29" s="31" t="s">
        <v>55</v>
      </c>
      <c r="B29" s="63" t="s">
        <v>11</v>
      </c>
      <c r="C29" s="63"/>
      <c r="D29" s="64"/>
      <c r="E29" s="53"/>
    </row>
    <row r="30" spans="1:5" ht="12" customHeight="1">
      <c r="A30" s="31"/>
      <c r="B30" s="31"/>
      <c r="C30" s="31"/>
      <c r="D30" s="31"/>
      <c r="E30" s="31"/>
    </row>
    <row r="31" spans="1:5">
      <c r="A31" s="31"/>
      <c r="B31" s="31"/>
      <c r="C31" s="20" t="s">
        <v>14</v>
      </c>
      <c r="D31" s="21" t="str">
        <f>IF(OR(E23="",E29=""),"",SUM((ROUND(E23,1)),(ROUND(E29,1)),E24:E28))</f>
        <v/>
      </c>
      <c r="E31" s="31" t="s">
        <v>17</v>
      </c>
    </row>
    <row r="32" spans="1:5" ht="12" customHeight="1"/>
    <row r="33" spans="1:5">
      <c r="A33" s="31"/>
      <c r="B33" s="31"/>
      <c r="C33" s="22" t="s">
        <v>32</v>
      </c>
      <c r="D33" s="23">
        <f>SUM(E24:E28)</f>
        <v>28.71</v>
      </c>
      <c r="E33" s="38" t="s">
        <v>33</v>
      </c>
    </row>
    <row r="34" spans="1:5" ht="12" customHeight="1"/>
    <row r="35" spans="1:5" ht="18">
      <c r="A35" s="32" t="s">
        <v>12</v>
      </c>
      <c r="B35" s="61" t="s">
        <v>13</v>
      </c>
      <c r="C35" s="61"/>
      <c r="D35" s="61"/>
      <c r="E35" s="61"/>
    </row>
    <row r="36" spans="1:5" ht="18.600000000000001" customHeight="1">
      <c r="C36" s="20" t="s">
        <v>14</v>
      </c>
      <c r="D36" s="21" t="str">
        <f>D31</f>
        <v/>
      </c>
      <c r="E36" s="31" t="s">
        <v>17</v>
      </c>
    </row>
    <row r="37" spans="1:5" ht="12" customHeight="1"/>
    <row r="38" spans="1:5" ht="28.5" customHeight="1">
      <c r="A38" s="24" t="s">
        <v>15</v>
      </c>
      <c r="B38" s="25"/>
      <c r="C38" s="26" t="s">
        <v>14</v>
      </c>
      <c r="D38" s="27" t="str">
        <f>IF(D31="","",D31+D36)</f>
        <v/>
      </c>
      <c r="E38" s="28" t="s">
        <v>17</v>
      </c>
    </row>
    <row r="39" spans="1:5" ht="18">
      <c r="A39" s="34"/>
      <c r="B39" s="29"/>
      <c r="C39" s="29"/>
      <c r="D39" s="62" t="str">
        <f>D1</f>
        <v>Tour 1</v>
      </c>
      <c r="E39" s="58"/>
    </row>
    <row r="41" spans="1:5" ht="18">
      <c r="A41" s="58" t="s">
        <v>16</v>
      </c>
      <c r="B41" s="58"/>
      <c r="C41" s="58"/>
      <c r="D41" s="58"/>
      <c r="E41" s="58"/>
    </row>
    <row r="43" spans="1:5" ht="16.350000000000001" customHeight="1">
      <c r="A43" s="66" t="s">
        <v>28</v>
      </c>
      <c r="B43" s="63"/>
      <c r="C43" s="64"/>
      <c r="D43" s="1"/>
      <c r="E43" s="31" t="s">
        <v>18</v>
      </c>
    </row>
    <row r="44" spans="1:5" ht="12" customHeight="1"/>
    <row r="45" spans="1:5">
      <c r="A45" s="42" t="s">
        <v>24</v>
      </c>
      <c r="B45" s="66" t="s">
        <v>23</v>
      </c>
      <c r="C45" s="63"/>
      <c r="D45" s="43" t="str">
        <f>IF(D31="","",D38)</f>
        <v/>
      </c>
      <c r="E45" s="37" t="s">
        <v>17</v>
      </c>
    </row>
    <row r="46" spans="1:5" ht="12" customHeight="1"/>
    <row r="47" spans="1:5" ht="28.5" customHeight="1">
      <c r="A47" s="42" t="s">
        <v>25</v>
      </c>
      <c r="B47" s="76" t="s">
        <v>29</v>
      </c>
      <c r="C47" s="63"/>
      <c r="D47" s="44" t="str">
        <f>IF((OR(D45="",D43="")),"",((ROUND(D43,2)*D45)))</f>
        <v/>
      </c>
      <c r="E47" s="31" t="s">
        <v>18</v>
      </c>
    </row>
    <row r="48" spans="1:5">
      <c r="A48" s="31"/>
      <c r="B48" s="31"/>
      <c r="C48" s="31"/>
      <c r="D48" s="31"/>
      <c r="E48" s="31"/>
    </row>
    <row r="49" spans="1:5">
      <c r="B49" s="66" t="s">
        <v>21</v>
      </c>
      <c r="C49" s="77"/>
      <c r="D49" s="3"/>
      <c r="E49" s="31" t="s">
        <v>20</v>
      </c>
    </row>
    <row r="50" spans="1:5" ht="12" customHeight="1"/>
    <row r="51" spans="1:5">
      <c r="A51" s="42" t="s">
        <v>22</v>
      </c>
      <c r="B51" s="66" t="s">
        <v>19</v>
      </c>
      <c r="C51" s="66"/>
      <c r="D51" s="44" t="str">
        <f>IF(OR(D49="",D47=""),"",ROUND(D47,2)/100*D49)</f>
        <v/>
      </c>
      <c r="E51" s="31" t="s">
        <v>18</v>
      </c>
    </row>
    <row r="52" spans="1:5">
      <c r="A52" s="31"/>
      <c r="B52" s="31"/>
      <c r="C52" s="31"/>
      <c r="D52" s="31"/>
      <c r="E52" s="31"/>
    </row>
    <row r="53" spans="1:5" ht="28.5" customHeight="1" thickBot="1">
      <c r="A53" s="42" t="s">
        <v>25</v>
      </c>
      <c r="B53" s="66" t="s">
        <v>30</v>
      </c>
      <c r="C53" s="78"/>
      <c r="D53" s="45" t="str">
        <f>IF(OR(D47="",D49=""),"",(ROUND(D47,2))+(ROUND(D51,2)))</f>
        <v/>
      </c>
      <c r="E53" s="46" t="s">
        <v>18</v>
      </c>
    </row>
    <row r="54" spans="1:5" ht="17.25" thickTop="1">
      <c r="A54" s="31"/>
      <c r="B54" s="69" t="s">
        <v>35</v>
      </c>
      <c r="C54" s="70"/>
      <c r="D54" s="70"/>
      <c r="E54" s="70"/>
    </row>
    <row r="55" spans="1:5">
      <c r="A55" s="31"/>
      <c r="B55" s="31"/>
      <c r="C55" s="31"/>
      <c r="D55" s="31"/>
      <c r="E55" s="31"/>
    </row>
    <row r="56" spans="1:5" ht="17.25" thickBot="1">
      <c r="A56" s="31"/>
      <c r="B56" s="31"/>
      <c r="C56" s="31"/>
      <c r="D56" s="31"/>
      <c r="E56" s="31"/>
    </row>
    <row r="57" spans="1:5" ht="28.5" customHeight="1" thickBot="1">
      <c r="A57" s="67" t="s">
        <v>34</v>
      </c>
      <c r="B57" s="68"/>
      <c r="C57" s="68"/>
      <c r="D57" s="47" t="str">
        <f>IF(OR(D43="",D49=""),"",ROUND(D43,2)+(ROUND(D43,2)*D49/100))</f>
        <v/>
      </c>
      <c r="E57" s="48" t="s">
        <v>18</v>
      </c>
    </row>
    <row r="58" spans="1:5">
      <c r="A58" s="37"/>
      <c r="B58" s="37"/>
      <c r="C58" s="37"/>
      <c r="D58" s="37"/>
      <c r="E58" s="37"/>
    </row>
    <row r="59" spans="1:5" ht="14.25" customHeight="1">
      <c r="A59" s="9"/>
      <c r="B59" s="9"/>
      <c r="C59" s="9"/>
      <c r="D59" s="9"/>
      <c r="E59" s="9"/>
    </row>
    <row r="60" spans="1:5" ht="18">
      <c r="A60" s="79" t="s">
        <v>40</v>
      </c>
      <c r="B60" s="79"/>
      <c r="C60" s="79"/>
      <c r="D60" s="79"/>
    </row>
    <row r="61" spans="1:5" ht="34.5" customHeight="1">
      <c r="A61" s="82"/>
      <c r="B61" s="83"/>
      <c r="C61" s="83"/>
      <c r="D61" s="84"/>
    </row>
    <row r="62" spans="1:5">
      <c r="A62" s="80" t="s">
        <v>37</v>
      </c>
      <c r="B62" s="81"/>
    </row>
    <row r="63" spans="1:5" ht="33.75" customHeight="1">
      <c r="A63" s="82"/>
      <c r="B63" s="83"/>
      <c r="C63" s="83"/>
      <c r="D63" s="84"/>
    </row>
    <row r="64" spans="1:5" ht="18">
      <c r="A64" s="32" t="s">
        <v>36</v>
      </c>
    </row>
    <row r="65" spans="1:6" ht="31.5" customHeight="1">
      <c r="A65" s="85" t="s">
        <v>91</v>
      </c>
      <c r="B65" s="86"/>
      <c r="C65" s="86"/>
      <c r="D65" s="86"/>
      <c r="E65" s="87"/>
      <c r="F65" s="49"/>
    </row>
    <row r="66" spans="1:6" ht="16.5" customHeight="1">
      <c r="A66" s="33"/>
      <c r="B66" s="9"/>
      <c r="C66" s="9"/>
      <c r="D66" s="9"/>
    </row>
    <row r="67" spans="1:6">
      <c r="B67" s="50"/>
      <c r="C67" s="50"/>
      <c r="D67" s="50"/>
      <c r="E67" s="50"/>
    </row>
    <row r="68" spans="1:6" ht="31.5" customHeight="1">
      <c r="A68" s="57" t="s">
        <v>47</v>
      </c>
      <c r="B68" s="57"/>
      <c r="C68" s="57"/>
      <c r="D68" s="2"/>
      <c r="E68" s="51" t="s">
        <v>38</v>
      </c>
    </row>
    <row r="69" spans="1:6">
      <c r="A69" s="31"/>
      <c r="B69" s="51"/>
      <c r="C69" s="51"/>
      <c r="D69" s="54"/>
      <c r="E69" s="51"/>
    </row>
    <row r="70" spans="1:6" ht="16.5" customHeight="1">
      <c r="A70" s="57" t="s">
        <v>44</v>
      </c>
      <c r="B70" s="57"/>
      <c r="C70" s="57"/>
      <c r="D70" s="2"/>
      <c r="E70" s="51" t="s">
        <v>39</v>
      </c>
    </row>
    <row r="71" spans="1:6" ht="16.5" customHeight="1">
      <c r="A71" s="57" t="s">
        <v>42</v>
      </c>
      <c r="B71" s="57"/>
      <c r="C71" s="57"/>
      <c r="D71" s="2"/>
      <c r="E71" s="51" t="s">
        <v>41</v>
      </c>
    </row>
    <row r="72" spans="1:6">
      <c r="A72" s="57" t="s">
        <v>43</v>
      </c>
      <c r="B72" s="57"/>
      <c r="C72" s="57"/>
      <c r="D72" s="2"/>
      <c r="E72" s="51" t="s">
        <v>41</v>
      </c>
    </row>
    <row r="73" spans="1:6" ht="16.5" customHeight="1">
      <c r="A73" s="31"/>
      <c r="B73" s="51"/>
      <c r="C73" s="51"/>
      <c r="D73" s="54"/>
      <c r="E73" s="51"/>
    </row>
    <row r="74" spans="1:6">
      <c r="A74" s="57" t="s">
        <v>45</v>
      </c>
      <c r="B74" s="57"/>
      <c r="C74" s="57"/>
      <c r="D74" s="2"/>
      <c r="E74" s="51" t="s">
        <v>39</v>
      </c>
    </row>
    <row r="75" spans="1:6">
      <c r="A75" s="57" t="s">
        <v>46</v>
      </c>
      <c r="B75" s="57"/>
      <c r="C75" s="57"/>
      <c r="D75" s="2"/>
      <c r="E75" s="51" t="s">
        <v>41</v>
      </c>
    </row>
    <row r="76" spans="1:6">
      <c r="A76" s="57" t="s">
        <v>48</v>
      </c>
      <c r="B76" s="57"/>
      <c r="C76" s="57"/>
      <c r="D76" s="2"/>
      <c r="E76" s="51" t="s">
        <v>41</v>
      </c>
    </row>
  </sheetData>
  <sheetProtection algorithmName="SHA-512" hashValue="k40dLkXYNMD/ph7VqfORhSvSTSSVBOrxT/7aZUbvubW8hNHyhN1uKBqaRLXFz/gzfd7DyPhxP3JtWP9T+VE2sQ==" saltValue="2DQwSiYZAL3OKfH4pfQi7A==" spinCount="100000" sheet="1" selectLockedCells="1"/>
  <mergeCells count="39">
    <mergeCell ref="A75:C75"/>
    <mergeCell ref="A74:C74"/>
    <mergeCell ref="A60:D60"/>
    <mergeCell ref="A68:C68"/>
    <mergeCell ref="A70:C70"/>
    <mergeCell ref="A71:C71"/>
    <mergeCell ref="A72:C72"/>
    <mergeCell ref="A62:B62"/>
    <mergeCell ref="A63:D63"/>
    <mergeCell ref="A61:D61"/>
    <mergeCell ref="A65:E65"/>
    <mergeCell ref="B54:E54"/>
    <mergeCell ref="D1:E1"/>
    <mergeCell ref="A3:E3"/>
    <mergeCell ref="A5:E5"/>
    <mergeCell ref="A6:E6"/>
    <mergeCell ref="A9:B9"/>
    <mergeCell ref="A2:E2"/>
    <mergeCell ref="B45:C45"/>
    <mergeCell ref="B47:C47"/>
    <mergeCell ref="B49:C49"/>
    <mergeCell ref="B51:C51"/>
    <mergeCell ref="B53:C53"/>
    <mergeCell ref="A76:C76"/>
    <mergeCell ref="A10:B10"/>
    <mergeCell ref="C10:E10"/>
    <mergeCell ref="B35:E35"/>
    <mergeCell ref="D39:E39"/>
    <mergeCell ref="A41:E41"/>
    <mergeCell ref="B29:D29"/>
    <mergeCell ref="A11:B11"/>
    <mergeCell ref="B23:D23"/>
    <mergeCell ref="B24:D24"/>
    <mergeCell ref="B28:D28"/>
    <mergeCell ref="B27:D27"/>
    <mergeCell ref="B25:D25"/>
    <mergeCell ref="B26:D26"/>
    <mergeCell ref="A43:C43"/>
    <mergeCell ref="A57:C57"/>
  </mergeCells>
  <conditionalFormatting sqref="D31">
    <cfRule type="cellIs" dxfId="34" priority="7" operator="equal">
      <formula>""</formula>
    </cfRule>
  </conditionalFormatting>
  <conditionalFormatting sqref="D36">
    <cfRule type="cellIs" dxfId="33" priority="6" operator="equal">
      <formula>""</formula>
    </cfRule>
  </conditionalFormatting>
  <conditionalFormatting sqref="D38">
    <cfRule type="cellIs" dxfId="32" priority="5" operator="equal">
      <formula>""</formula>
    </cfRule>
  </conditionalFormatting>
  <conditionalFormatting sqref="D45">
    <cfRule type="cellIs" dxfId="31" priority="4" operator="equal">
      <formula>""</formula>
    </cfRule>
  </conditionalFormatting>
  <conditionalFormatting sqref="D47">
    <cfRule type="cellIs" dxfId="30" priority="3" operator="equal">
      <formula>""</formula>
    </cfRule>
  </conditionalFormatting>
  <conditionalFormatting sqref="D51">
    <cfRule type="cellIs" dxfId="29" priority="2" operator="equal">
      <formula>""</formula>
    </cfRule>
  </conditionalFormatting>
  <conditionalFormatting sqref="D53">
    <cfRule type="cellIs" dxfId="28" priority="1" operator="equal">
      <formula>""</formula>
    </cfRule>
  </conditionalFormatting>
  <pageMargins left="0.78740157480314965" right="0.62992125984251968" top="0.59055118110236227" bottom="0.78740157480314965" header="0.31496062992125984" footer="0.31496062992125984"/>
  <pageSetup paperSize="9" orientation="portrait" useFirstPageNumber="1" r:id="rId1"/>
  <headerFooter>
    <oddFooter>&amp;R&amp;"Frutiger 45 for Karlsruhe,Standard"Seite &amp;P von 2</oddFooter>
  </headerFooter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4F484-11A4-47CC-8646-1AE0E2C3E4F2}">
  <sheetPr>
    <tabColor rgb="FFFF0000"/>
  </sheetPr>
  <dimension ref="A1:F77"/>
  <sheetViews>
    <sheetView topLeftCell="A10" zoomScale="170" zoomScaleNormal="170" workbookViewId="0">
      <selection activeCell="E23" sqref="E23"/>
    </sheetView>
  </sheetViews>
  <sheetFormatPr baseColWidth="10" defaultColWidth="20" defaultRowHeight="16.5"/>
  <cols>
    <col min="1" max="1" width="29" style="4" customWidth="1"/>
    <col min="2" max="2" width="15.85546875" style="4" customWidth="1"/>
    <col min="3" max="3" width="19.7109375" style="4" customWidth="1"/>
    <col min="4" max="5" width="11.28515625" style="4" customWidth="1"/>
    <col min="6" max="6" width="38.140625" style="4" customWidth="1"/>
    <col min="7" max="16384" width="20" style="4"/>
  </cols>
  <sheetData>
    <row r="1" spans="1:5" ht="18">
      <c r="A1" s="34"/>
      <c r="D1" s="62" t="s">
        <v>54</v>
      </c>
      <c r="E1" s="71"/>
    </row>
    <row r="2" spans="1:5">
      <c r="A2" s="75"/>
      <c r="B2" s="60"/>
      <c r="C2" s="60"/>
      <c r="D2" s="60"/>
      <c r="E2" s="60"/>
    </row>
    <row r="3" spans="1:5" ht="51.75" customHeight="1">
      <c r="A3" s="71" t="s">
        <v>50</v>
      </c>
      <c r="B3" s="71"/>
      <c r="C3" s="71"/>
      <c r="D3" s="71"/>
      <c r="E3" s="71"/>
    </row>
    <row r="4" spans="1:5" ht="12" customHeight="1">
      <c r="A4" s="5"/>
      <c r="B4" s="5"/>
      <c r="C4" s="5"/>
      <c r="D4" s="5"/>
      <c r="E4" s="5"/>
    </row>
    <row r="5" spans="1:5" ht="20.25" customHeight="1">
      <c r="A5" s="72" t="s">
        <v>84</v>
      </c>
      <c r="B5" s="73"/>
      <c r="C5" s="73"/>
      <c r="D5" s="73"/>
      <c r="E5" s="73"/>
    </row>
    <row r="6" spans="1:5">
      <c r="A6" s="63" t="s">
        <v>53</v>
      </c>
      <c r="B6" s="63"/>
      <c r="C6" s="63"/>
      <c r="D6" s="63"/>
      <c r="E6" s="63"/>
    </row>
    <row r="7" spans="1:5" ht="12" customHeight="1" thickBot="1">
      <c r="A7" s="6"/>
      <c r="B7" s="6"/>
      <c r="C7" s="6"/>
      <c r="D7" s="6"/>
      <c r="E7" s="6"/>
    </row>
    <row r="8" spans="1:5" ht="25.5" customHeight="1">
      <c r="A8" s="7" t="s">
        <v>0</v>
      </c>
      <c r="B8" s="8">
        <v>46279</v>
      </c>
      <c r="C8" s="9"/>
      <c r="D8" s="9"/>
      <c r="E8" s="9"/>
    </row>
    <row r="9" spans="1:5" ht="21.75" customHeight="1">
      <c r="A9" s="74" t="s">
        <v>1</v>
      </c>
      <c r="B9" s="74"/>
      <c r="C9" s="39">
        <v>6</v>
      </c>
      <c r="D9" s="10"/>
      <c r="E9" s="30"/>
    </row>
    <row r="10" spans="1:5" ht="40.5" customHeight="1">
      <c r="A10" s="58" t="s">
        <v>2</v>
      </c>
      <c r="B10" s="58"/>
      <c r="C10" s="59" t="s">
        <v>51</v>
      </c>
      <c r="D10" s="60"/>
      <c r="E10" s="60"/>
    </row>
    <row r="11" spans="1:5" ht="21.75" customHeight="1">
      <c r="A11" s="58" t="s">
        <v>3</v>
      </c>
      <c r="B11" s="58"/>
      <c r="C11" s="11" t="s">
        <v>52</v>
      </c>
      <c r="D11" s="12"/>
    </row>
    <row r="12" spans="1:5" ht="12" customHeight="1">
      <c r="E12" s="5"/>
    </row>
    <row r="13" spans="1:5" ht="18">
      <c r="A13" s="32" t="s">
        <v>4</v>
      </c>
      <c r="B13" s="36"/>
      <c r="C13" s="36" t="s">
        <v>5</v>
      </c>
      <c r="D13" s="36" t="s">
        <v>6</v>
      </c>
    </row>
    <row r="14" spans="1:5">
      <c r="B14" s="35" t="s">
        <v>31</v>
      </c>
      <c r="C14" s="13">
        <v>0.35416666666666669</v>
      </c>
      <c r="D14" s="13">
        <v>0.60416666666666663</v>
      </c>
    </row>
    <row r="15" spans="1:5">
      <c r="B15" s="35" t="s">
        <v>7</v>
      </c>
      <c r="C15" s="13">
        <v>0.35416666666666669</v>
      </c>
      <c r="D15" s="13">
        <v>0.52083333333333337</v>
      </c>
    </row>
    <row r="16" spans="1:5">
      <c r="B16" s="35"/>
      <c r="C16" s="14"/>
      <c r="D16" s="14"/>
    </row>
    <row r="17" spans="1:5" ht="12" customHeight="1" thickBot="1"/>
    <row r="18" spans="1:5" ht="12" customHeight="1">
      <c r="A18" s="15"/>
      <c r="B18" s="15"/>
      <c r="C18" s="15"/>
      <c r="D18" s="15"/>
      <c r="E18" s="15"/>
    </row>
    <row r="19" spans="1:5" ht="20.25">
      <c r="A19" s="16" t="s">
        <v>8</v>
      </c>
      <c r="B19" s="5"/>
      <c r="C19" s="5"/>
      <c r="D19" s="5"/>
      <c r="E19" s="5"/>
    </row>
    <row r="20" spans="1:5" ht="23.25" customHeight="1">
      <c r="A20" s="17" t="s">
        <v>27</v>
      </c>
      <c r="B20" s="17" t="s">
        <v>9</v>
      </c>
      <c r="C20" s="17"/>
      <c r="D20" s="17"/>
      <c r="E20" s="17" t="s">
        <v>10</v>
      </c>
    </row>
    <row r="21" spans="1:5" ht="18">
      <c r="A21" s="32" t="s">
        <v>26</v>
      </c>
      <c r="B21" s="30"/>
      <c r="C21" s="30"/>
      <c r="D21" s="30"/>
      <c r="E21" s="30"/>
    </row>
    <row r="22" spans="1:5" ht="12" customHeight="1"/>
    <row r="23" spans="1:5" ht="16.350000000000001" customHeight="1">
      <c r="A23" s="31" t="s">
        <v>11</v>
      </c>
      <c r="B23" s="63" t="s">
        <v>85</v>
      </c>
      <c r="C23" s="63"/>
      <c r="D23" s="65"/>
      <c r="E23" s="55"/>
    </row>
    <row r="24" spans="1:5">
      <c r="A24" s="31" t="s">
        <v>85</v>
      </c>
      <c r="B24" s="63" t="s">
        <v>86</v>
      </c>
      <c r="C24" s="63"/>
      <c r="D24" s="65"/>
      <c r="E24" s="18">
        <v>10.54</v>
      </c>
    </row>
    <row r="25" spans="1:5">
      <c r="A25" s="31" t="s">
        <v>86</v>
      </c>
      <c r="B25" s="63" t="s">
        <v>87</v>
      </c>
      <c r="C25" s="63"/>
      <c r="D25" s="65"/>
      <c r="E25" s="19">
        <v>9.61</v>
      </c>
    </row>
    <row r="26" spans="1:5" ht="30">
      <c r="A26" s="31" t="s">
        <v>87</v>
      </c>
      <c r="B26" s="63" t="s">
        <v>88</v>
      </c>
      <c r="C26" s="63"/>
      <c r="D26" s="65"/>
      <c r="E26" s="19">
        <v>0.37</v>
      </c>
    </row>
    <row r="27" spans="1:5">
      <c r="A27" s="31" t="s">
        <v>88</v>
      </c>
      <c r="B27" s="63" t="s">
        <v>89</v>
      </c>
      <c r="C27" s="63"/>
      <c r="D27" s="65"/>
      <c r="E27" s="19">
        <v>6.96</v>
      </c>
    </row>
    <row r="28" spans="1:5">
      <c r="A28" s="31" t="s">
        <v>89</v>
      </c>
      <c r="B28" s="63" t="s">
        <v>90</v>
      </c>
      <c r="C28" s="63"/>
      <c r="D28" s="65"/>
      <c r="E28" s="19">
        <v>3.3</v>
      </c>
    </row>
    <row r="29" spans="1:5">
      <c r="A29" s="31" t="s">
        <v>90</v>
      </c>
      <c r="B29" s="63" t="s">
        <v>78</v>
      </c>
      <c r="C29" s="63"/>
      <c r="D29" s="63"/>
      <c r="E29" s="19">
        <v>3.21</v>
      </c>
    </row>
    <row r="30" spans="1:5" ht="30">
      <c r="A30" s="31" t="s">
        <v>55</v>
      </c>
      <c r="B30" s="63" t="s">
        <v>11</v>
      </c>
      <c r="C30" s="63"/>
      <c r="D30" s="64"/>
      <c r="E30" s="2"/>
    </row>
    <row r="31" spans="1:5" ht="12" customHeight="1">
      <c r="A31" s="31"/>
      <c r="B31" s="31"/>
      <c r="C31" s="31"/>
      <c r="D31" s="31"/>
      <c r="E31" s="31"/>
    </row>
    <row r="32" spans="1:5">
      <c r="A32" s="31"/>
      <c r="B32" s="31"/>
      <c r="C32" s="20" t="s">
        <v>14</v>
      </c>
      <c r="D32" s="21" t="str">
        <f>IF(OR(E23="",E30=""),"",SUM((ROUND(E23,1)),(ROUND(E30,1)),E24:E29))</f>
        <v/>
      </c>
      <c r="E32" s="31" t="s">
        <v>17</v>
      </c>
    </row>
    <row r="33" spans="1:5" ht="12" customHeight="1"/>
    <row r="34" spans="1:5">
      <c r="A34" s="31"/>
      <c r="B34" s="31"/>
      <c r="C34" s="22" t="s">
        <v>32</v>
      </c>
      <c r="D34" s="23">
        <f>SUM(E24:E29)</f>
        <v>33.99</v>
      </c>
      <c r="E34" s="38" t="s">
        <v>33</v>
      </c>
    </row>
    <row r="35" spans="1:5" ht="12" customHeight="1"/>
    <row r="36" spans="1:5" ht="18">
      <c r="A36" s="32" t="s">
        <v>12</v>
      </c>
      <c r="B36" s="61" t="s">
        <v>13</v>
      </c>
      <c r="C36" s="61"/>
      <c r="D36" s="61"/>
      <c r="E36" s="61"/>
    </row>
    <row r="37" spans="1:5" ht="18.600000000000001" customHeight="1">
      <c r="C37" s="20" t="s">
        <v>14</v>
      </c>
      <c r="D37" s="21" t="str">
        <f>D32</f>
        <v/>
      </c>
      <c r="E37" s="31" t="s">
        <v>17</v>
      </c>
    </row>
    <row r="38" spans="1:5" ht="12" customHeight="1"/>
    <row r="39" spans="1:5" ht="28.5" customHeight="1">
      <c r="A39" s="24" t="s">
        <v>15</v>
      </c>
      <c r="B39" s="25"/>
      <c r="C39" s="26" t="s">
        <v>14</v>
      </c>
      <c r="D39" s="27" t="str">
        <f>IF(D32="","",D32+D37)</f>
        <v/>
      </c>
      <c r="E39" s="28" t="s">
        <v>17</v>
      </c>
    </row>
    <row r="40" spans="1:5" ht="18">
      <c r="A40" s="34"/>
      <c r="B40" s="29"/>
      <c r="C40" s="29"/>
      <c r="D40" s="62" t="str">
        <f>D1</f>
        <v>Tour 2</v>
      </c>
      <c r="E40" s="58"/>
    </row>
    <row r="42" spans="1:5" ht="18">
      <c r="A42" s="58" t="s">
        <v>16</v>
      </c>
      <c r="B42" s="58"/>
      <c r="C42" s="58"/>
      <c r="D42" s="58"/>
      <c r="E42" s="58"/>
    </row>
    <row r="44" spans="1:5" ht="16.350000000000001" customHeight="1">
      <c r="A44" s="66" t="s">
        <v>28</v>
      </c>
      <c r="B44" s="63"/>
      <c r="C44" s="64"/>
      <c r="D44" s="1"/>
      <c r="E44" s="31" t="s">
        <v>18</v>
      </c>
    </row>
    <row r="45" spans="1:5" ht="12" customHeight="1"/>
    <row r="46" spans="1:5">
      <c r="A46" s="42" t="s">
        <v>24</v>
      </c>
      <c r="B46" s="66" t="s">
        <v>23</v>
      </c>
      <c r="C46" s="63"/>
      <c r="D46" s="43" t="str">
        <f>IF(D32="","",D39)</f>
        <v/>
      </c>
      <c r="E46" s="37" t="s">
        <v>17</v>
      </c>
    </row>
    <row r="47" spans="1:5" ht="12" customHeight="1"/>
    <row r="48" spans="1:5" ht="28.5" customHeight="1">
      <c r="A48" s="42" t="s">
        <v>25</v>
      </c>
      <c r="B48" s="76" t="s">
        <v>29</v>
      </c>
      <c r="C48" s="63"/>
      <c r="D48" s="44" t="str">
        <f>IF((OR(D46="",D44="")),"",((ROUND(D44,2)*D46)))</f>
        <v/>
      </c>
      <c r="E48" s="31" t="s">
        <v>18</v>
      </c>
    </row>
    <row r="49" spans="1:5">
      <c r="A49" s="31"/>
      <c r="B49" s="31"/>
      <c r="C49" s="31"/>
      <c r="D49" s="31"/>
      <c r="E49" s="31"/>
    </row>
    <row r="50" spans="1:5">
      <c r="B50" s="66" t="s">
        <v>21</v>
      </c>
      <c r="C50" s="77"/>
      <c r="D50" s="3"/>
      <c r="E50" s="31" t="s">
        <v>20</v>
      </c>
    </row>
    <row r="51" spans="1:5" ht="12" customHeight="1"/>
    <row r="52" spans="1:5">
      <c r="A52" s="42" t="s">
        <v>22</v>
      </c>
      <c r="B52" s="66" t="s">
        <v>19</v>
      </c>
      <c r="C52" s="66"/>
      <c r="D52" s="44" t="str">
        <f>IF(OR(D50="",D48=""),"",ROUND(D48,2)/100*D50)</f>
        <v/>
      </c>
      <c r="E52" s="31" t="s">
        <v>18</v>
      </c>
    </row>
    <row r="53" spans="1:5">
      <c r="A53" s="31"/>
      <c r="B53" s="31"/>
      <c r="C53" s="31"/>
      <c r="D53" s="31"/>
      <c r="E53" s="31"/>
    </row>
    <row r="54" spans="1:5" ht="28.5" customHeight="1" thickBot="1">
      <c r="A54" s="42" t="s">
        <v>25</v>
      </c>
      <c r="B54" s="66" t="s">
        <v>30</v>
      </c>
      <c r="C54" s="78"/>
      <c r="D54" s="45" t="str">
        <f>IF(OR(D48="",D50=""),"",(ROUND(D48,2))+(ROUND(D52,2)))</f>
        <v/>
      </c>
      <c r="E54" s="46" t="s">
        <v>18</v>
      </c>
    </row>
    <row r="55" spans="1:5" ht="17.25" thickTop="1">
      <c r="A55" s="31"/>
      <c r="B55" s="69" t="s">
        <v>35</v>
      </c>
      <c r="C55" s="70"/>
      <c r="D55" s="70"/>
      <c r="E55" s="70"/>
    </row>
    <row r="56" spans="1:5">
      <c r="A56" s="31"/>
      <c r="B56" s="31"/>
      <c r="C56" s="31"/>
      <c r="D56" s="31"/>
      <c r="E56" s="31"/>
    </row>
    <row r="57" spans="1:5" ht="17.25" thickBot="1">
      <c r="A57" s="31"/>
      <c r="B57" s="31"/>
      <c r="C57" s="31"/>
      <c r="D57" s="31"/>
      <c r="E57" s="31"/>
    </row>
    <row r="58" spans="1:5" ht="28.5" customHeight="1" thickBot="1">
      <c r="A58" s="67" t="s">
        <v>34</v>
      </c>
      <c r="B58" s="68"/>
      <c r="C58" s="68"/>
      <c r="D58" s="47" t="str">
        <f>IF(OR(D44="",D50=""),"",ROUND(D44,2)+(ROUND(D44,2)*D50/100))</f>
        <v/>
      </c>
      <c r="E58" s="48" t="s">
        <v>18</v>
      </c>
    </row>
    <row r="59" spans="1:5">
      <c r="A59" s="37"/>
      <c r="B59" s="37"/>
      <c r="C59" s="37"/>
      <c r="D59" s="37"/>
      <c r="E59" s="37"/>
    </row>
    <row r="60" spans="1:5" ht="14.25" customHeight="1">
      <c r="A60" s="9"/>
      <c r="B60" s="9"/>
      <c r="C60" s="9"/>
      <c r="D60" s="9"/>
      <c r="E60" s="9"/>
    </row>
    <row r="61" spans="1:5" ht="18">
      <c r="A61" s="79" t="s">
        <v>40</v>
      </c>
      <c r="B61" s="79"/>
      <c r="C61" s="79"/>
      <c r="D61" s="79"/>
    </row>
    <row r="62" spans="1:5" ht="34.5" customHeight="1">
      <c r="A62" s="82"/>
      <c r="B62" s="83"/>
      <c r="C62" s="83"/>
      <c r="D62" s="84"/>
    </row>
    <row r="63" spans="1:5">
      <c r="A63" s="80" t="s">
        <v>37</v>
      </c>
      <c r="B63" s="81"/>
    </row>
    <row r="64" spans="1:5" ht="33.75" customHeight="1">
      <c r="A64" s="82"/>
      <c r="B64" s="83"/>
      <c r="C64" s="83"/>
      <c r="D64" s="84"/>
    </row>
    <row r="65" spans="1:6" ht="18">
      <c r="A65" s="32" t="s">
        <v>36</v>
      </c>
    </row>
    <row r="66" spans="1:6" ht="49.5" customHeight="1">
      <c r="A66" s="85" t="s">
        <v>93</v>
      </c>
      <c r="B66" s="86"/>
      <c r="C66" s="86"/>
      <c r="D66" s="86"/>
      <c r="E66" s="87"/>
      <c r="F66" s="49"/>
    </row>
    <row r="67" spans="1:6" ht="16.5" customHeight="1">
      <c r="A67" s="33"/>
      <c r="B67" s="9"/>
      <c r="C67" s="9"/>
      <c r="D67" s="9"/>
    </row>
    <row r="68" spans="1:6">
      <c r="B68" s="50"/>
      <c r="C68" s="50"/>
      <c r="D68" s="50"/>
      <c r="E68" s="50"/>
    </row>
    <row r="69" spans="1:6" ht="31.5" customHeight="1">
      <c r="A69" s="57" t="s">
        <v>47</v>
      </c>
      <c r="B69" s="57"/>
      <c r="C69" s="57"/>
      <c r="D69" s="2"/>
      <c r="E69" s="51" t="s">
        <v>38</v>
      </c>
    </row>
    <row r="70" spans="1:6">
      <c r="A70" s="31"/>
      <c r="B70" s="51"/>
      <c r="C70" s="51"/>
      <c r="D70" s="54"/>
      <c r="E70" s="51"/>
    </row>
    <row r="71" spans="1:6" ht="16.5" customHeight="1">
      <c r="A71" s="57" t="s">
        <v>44</v>
      </c>
      <c r="B71" s="57"/>
      <c r="C71" s="57"/>
      <c r="D71" s="2"/>
      <c r="E71" s="51" t="s">
        <v>39</v>
      </c>
    </row>
    <row r="72" spans="1:6" ht="16.5" customHeight="1">
      <c r="A72" s="57" t="s">
        <v>42</v>
      </c>
      <c r="B72" s="57"/>
      <c r="C72" s="57"/>
      <c r="D72" s="2"/>
      <c r="E72" s="51" t="s">
        <v>41</v>
      </c>
    </row>
    <row r="73" spans="1:6">
      <c r="A73" s="57" t="s">
        <v>43</v>
      </c>
      <c r="B73" s="57"/>
      <c r="C73" s="57"/>
      <c r="D73" s="2"/>
      <c r="E73" s="51" t="s">
        <v>41</v>
      </c>
    </row>
    <row r="74" spans="1:6" ht="16.5" customHeight="1">
      <c r="A74" s="31"/>
      <c r="B74" s="51"/>
      <c r="C74" s="51"/>
      <c r="D74" s="54"/>
      <c r="E74" s="51"/>
    </row>
    <row r="75" spans="1:6">
      <c r="A75" s="57" t="s">
        <v>45</v>
      </c>
      <c r="B75" s="57"/>
      <c r="C75" s="57"/>
      <c r="D75" s="2"/>
      <c r="E75" s="51" t="s">
        <v>39</v>
      </c>
    </row>
    <row r="76" spans="1:6">
      <c r="A76" s="57" t="s">
        <v>46</v>
      </c>
      <c r="B76" s="57"/>
      <c r="C76" s="57"/>
      <c r="D76" s="2"/>
      <c r="E76" s="51" t="s">
        <v>41</v>
      </c>
    </row>
    <row r="77" spans="1:6">
      <c r="A77" s="57" t="s">
        <v>48</v>
      </c>
      <c r="B77" s="57"/>
      <c r="C77" s="57"/>
      <c r="D77" s="2"/>
      <c r="E77" s="51" t="s">
        <v>41</v>
      </c>
    </row>
  </sheetData>
  <sheetProtection algorithmName="SHA-512" hashValue="jsBzPuOdBF0C2QM/JtLVODlbeU0CYCNKIcStVGHavitr5AUGlDE73yTpaCAPxhlUKl9ho4HbhCcy294D4HpEZA==" saltValue="1pG9Wcd2skcmSCFqWds3ew==" spinCount="100000" sheet="1" selectLockedCells="1"/>
  <mergeCells count="40">
    <mergeCell ref="A9:B9"/>
    <mergeCell ref="D1:E1"/>
    <mergeCell ref="A2:E2"/>
    <mergeCell ref="A3:E3"/>
    <mergeCell ref="A5:E5"/>
    <mergeCell ref="A6:E6"/>
    <mergeCell ref="B36:E36"/>
    <mergeCell ref="A10:B10"/>
    <mergeCell ref="C10:E10"/>
    <mergeCell ref="A11:B11"/>
    <mergeCell ref="B23:D23"/>
    <mergeCell ref="B24:D24"/>
    <mergeCell ref="B25:D25"/>
    <mergeCell ref="B26:D26"/>
    <mergeCell ref="B27:D27"/>
    <mergeCell ref="B28:D28"/>
    <mergeCell ref="B29:D29"/>
    <mergeCell ref="B30:D30"/>
    <mergeCell ref="A62:D62"/>
    <mergeCell ref="D40:E40"/>
    <mergeCell ref="A42:E42"/>
    <mergeCell ref="A44:C44"/>
    <mergeCell ref="B46:C46"/>
    <mergeCell ref="B48:C48"/>
    <mergeCell ref="B50:C50"/>
    <mergeCell ref="B52:C52"/>
    <mergeCell ref="B54:C54"/>
    <mergeCell ref="B55:E55"/>
    <mergeCell ref="A58:C58"/>
    <mergeCell ref="A61:D61"/>
    <mergeCell ref="A73:C73"/>
    <mergeCell ref="A75:C75"/>
    <mergeCell ref="A76:C76"/>
    <mergeCell ref="A77:C77"/>
    <mergeCell ref="A63:B63"/>
    <mergeCell ref="A64:D64"/>
    <mergeCell ref="A66:E66"/>
    <mergeCell ref="A69:C69"/>
    <mergeCell ref="A71:C71"/>
    <mergeCell ref="A72:C72"/>
  </mergeCells>
  <conditionalFormatting sqref="D32">
    <cfRule type="cellIs" dxfId="27" priority="7" operator="equal">
      <formula>""</formula>
    </cfRule>
  </conditionalFormatting>
  <conditionalFormatting sqref="D37">
    <cfRule type="cellIs" dxfId="26" priority="6" operator="equal">
      <formula>""</formula>
    </cfRule>
  </conditionalFormatting>
  <conditionalFormatting sqref="D39">
    <cfRule type="cellIs" dxfId="25" priority="5" operator="equal">
      <formula>""</formula>
    </cfRule>
  </conditionalFormatting>
  <conditionalFormatting sqref="D46">
    <cfRule type="cellIs" dxfId="24" priority="4" operator="equal">
      <formula>""</formula>
    </cfRule>
  </conditionalFormatting>
  <conditionalFormatting sqref="D48">
    <cfRule type="cellIs" dxfId="23" priority="3" operator="equal">
      <formula>""</formula>
    </cfRule>
  </conditionalFormatting>
  <conditionalFormatting sqref="D52">
    <cfRule type="cellIs" dxfId="22" priority="2" operator="equal">
      <formula>""</formula>
    </cfRule>
  </conditionalFormatting>
  <conditionalFormatting sqref="D54">
    <cfRule type="cellIs" dxfId="21" priority="1" operator="equal">
      <formula>""</formula>
    </cfRule>
  </conditionalFormatting>
  <pageMargins left="0.78740157480314965" right="0.62992125984251968" top="0.59055118110236227" bottom="0.78740157480314965" header="0.31496062992125984" footer="0.31496062992125984"/>
  <pageSetup paperSize="9" orientation="portrait" useFirstPageNumber="1" horizontalDpi="4294967293" r:id="rId1"/>
  <headerFooter>
    <oddFooter>&amp;R&amp;"Frutiger 45 for Karlsruhe,Standard"Seite &amp;P von 2</oddFooter>
  </headerFooter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39693-88E5-458D-9D2D-99C1411818B2}">
  <sheetPr>
    <tabColor rgb="FFFFFF00"/>
  </sheetPr>
  <dimension ref="A1:F75"/>
  <sheetViews>
    <sheetView topLeftCell="A13" zoomScale="170" zoomScaleNormal="170" workbookViewId="0">
      <selection activeCell="E23" sqref="E23"/>
    </sheetView>
  </sheetViews>
  <sheetFormatPr baseColWidth="10" defaultColWidth="20" defaultRowHeight="16.5"/>
  <cols>
    <col min="1" max="1" width="29" style="4" customWidth="1"/>
    <col min="2" max="2" width="15.85546875" style="4" customWidth="1"/>
    <col min="3" max="3" width="19.7109375" style="4" customWidth="1"/>
    <col min="4" max="5" width="11.28515625" style="4" customWidth="1"/>
    <col min="6" max="6" width="38.140625" style="4" customWidth="1"/>
    <col min="7" max="16384" width="20" style="4"/>
  </cols>
  <sheetData>
    <row r="1" spans="1:5" ht="18">
      <c r="A1" s="34"/>
      <c r="D1" s="62" t="s">
        <v>56</v>
      </c>
      <c r="E1" s="71"/>
    </row>
    <row r="2" spans="1:5">
      <c r="A2" s="75"/>
      <c r="B2" s="60"/>
      <c r="C2" s="60"/>
      <c r="D2" s="60"/>
      <c r="E2" s="60"/>
    </row>
    <row r="3" spans="1:5" ht="51.75" customHeight="1">
      <c r="A3" s="71" t="s">
        <v>50</v>
      </c>
      <c r="B3" s="71"/>
      <c r="C3" s="71"/>
      <c r="D3" s="71"/>
      <c r="E3" s="71"/>
    </row>
    <row r="4" spans="1:5" ht="12" customHeight="1">
      <c r="A4" s="5"/>
      <c r="B4" s="5"/>
      <c r="C4" s="5"/>
      <c r="D4" s="5"/>
      <c r="E4" s="5"/>
    </row>
    <row r="5" spans="1:5" ht="20.25" customHeight="1">
      <c r="A5" s="72" t="s">
        <v>94</v>
      </c>
      <c r="B5" s="73"/>
      <c r="C5" s="73"/>
      <c r="D5" s="73"/>
      <c r="E5" s="73"/>
    </row>
    <row r="6" spans="1:5">
      <c r="A6" s="63" t="s">
        <v>53</v>
      </c>
      <c r="B6" s="63"/>
      <c r="C6" s="63"/>
      <c r="D6" s="63"/>
      <c r="E6" s="63"/>
    </row>
    <row r="7" spans="1:5" ht="12" customHeight="1" thickBot="1">
      <c r="A7" s="6"/>
      <c r="B7" s="6"/>
      <c r="C7" s="6"/>
      <c r="D7" s="6"/>
      <c r="E7" s="6"/>
    </row>
    <row r="8" spans="1:5" ht="25.5" customHeight="1">
      <c r="A8" s="7" t="s">
        <v>0</v>
      </c>
      <c r="B8" s="8">
        <v>46279</v>
      </c>
      <c r="C8" s="9"/>
      <c r="D8" s="9"/>
      <c r="E8" s="9"/>
    </row>
    <row r="9" spans="1:5" ht="21.75" customHeight="1">
      <c r="A9" s="74" t="s">
        <v>1</v>
      </c>
      <c r="B9" s="74"/>
      <c r="C9" s="56">
        <v>4</v>
      </c>
      <c r="D9" s="10"/>
      <c r="E9" s="30"/>
    </row>
    <row r="10" spans="1:5" ht="40.5" customHeight="1">
      <c r="A10" s="58" t="s">
        <v>2</v>
      </c>
      <c r="B10" s="58"/>
      <c r="C10" s="59" t="s">
        <v>51</v>
      </c>
      <c r="D10" s="60"/>
      <c r="E10" s="60"/>
    </row>
    <row r="11" spans="1:5" ht="21.75" customHeight="1">
      <c r="A11" s="58" t="s">
        <v>3</v>
      </c>
      <c r="B11" s="58"/>
      <c r="C11" s="11" t="s">
        <v>52</v>
      </c>
      <c r="D11" s="12"/>
    </row>
    <row r="12" spans="1:5" ht="12" customHeight="1">
      <c r="E12" s="5"/>
    </row>
    <row r="13" spans="1:5" ht="18">
      <c r="A13" s="32" t="s">
        <v>4</v>
      </c>
      <c r="B13" s="36"/>
      <c r="C13" s="36" t="s">
        <v>5</v>
      </c>
      <c r="D13" s="36" t="s">
        <v>6</v>
      </c>
    </row>
    <row r="14" spans="1:5">
      <c r="B14" s="35" t="s">
        <v>31</v>
      </c>
      <c r="C14" s="13">
        <v>0.35416666666666669</v>
      </c>
      <c r="D14" s="13">
        <v>0.60416666666666663</v>
      </c>
    </row>
    <row r="15" spans="1:5">
      <c r="B15" s="35" t="s">
        <v>7</v>
      </c>
      <c r="C15" s="13">
        <v>0.35416666666666669</v>
      </c>
      <c r="D15" s="13">
        <v>0.52083333333333337</v>
      </c>
    </row>
    <row r="16" spans="1:5">
      <c r="B16" s="35"/>
      <c r="C16" s="14"/>
      <c r="D16" s="14"/>
    </row>
    <row r="17" spans="1:5" ht="12" customHeight="1" thickBot="1"/>
    <row r="18" spans="1:5" ht="12" customHeight="1">
      <c r="A18" s="15"/>
      <c r="B18" s="15"/>
      <c r="C18" s="15"/>
      <c r="D18" s="15"/>
      <c r="E18" s="15"/>
    </row>
    <row r="19" spans="1:5" ht="20.25">
      <c r="A19" s="16" t="s">
        <v>8</v>
      </c>
      <c r="B19" s="5"/>
      <c r="C19" s="5"/>
      <c r="D19" s="5"/>
      <c r="E19" s="5"/>
    </row>
    <row r="20" spans="1:5" ht="23.25" customHeight="1">
      <c r="A20" s="17" t="s">
        <v>27</v>
      </c>
      <c r="B20" s="17" t="s">
        <v>9</v>
      </c>
      <c r="C20" s="17"/>
      <c r="D20" s="17"/>
      <c r="E20" s="17" t="s">
        <v>10</v>
      </c>
    </row>
    <row r="21" spans="1:5" ht="18">
      <c r="A21" s="32" t="s">
        <v>26</v>
      </c>
      <c r="B21" s="30"/>
      <c r="C21" s="30"/>
      <c r="D21" s="30"/>
      <c r="E21" s="30"/>
    </row>
    <row r="22" spans="1:5" ht="12" customHeight="1"/>
    <row r="23" spans="1:5" ht="16.350000000000001" customHeight="1">
      <c r="A23" s="38" t="s">
        <v>11</v>
      </c>
      <c r="B23" s="91" t="s">
        <v>73</v>
      </c>
      <c r="C23" s="91"/>
      <c r="D23" s="92"/>
      <c r="E23" s="55"/>
    </row>
    <row r="24" spans="1:5" ht="30">
      <c r="A24" s="38" t="s">
        <v>73</v>
      </c>
      <c r="B24" s="91" t="s">
        <v>74</v>
      </c>
      <c r="C24" s="91"/>
      <c r="D24" s="92"/>
      <c r="E24" s="18">
        <v>2.5099999999999998</v>
      </c>
    </row>
    <row r="25" spans="1:5" ht="30">
      <c r="A25" s="38" t="s">
        <v>74</v>
      </c>
      <c r="B25" s="91" t="s">
        <v>75</v>
      </c>
      <c r="C25" s="91"/>
      <c r="D25" s="92"/>
      <c r="E25" s="19">
        <v>14.87</v>
      </c>
    </row>
    <row r="26" spans="1:5">
      <c r="A26" s="38" t="s">
        <v>75</v>
      </c>
      <c r="B26" s="91" t="s">
        <v>80</v>
      </c>
      <c r="C26" s="91"/>
      <c r="D26" s="92"/>
      <c r="E26" s="19">
        <v>23.61</v>
      </c>
    </row>
    <row r="27" spans="1:5">
      <c r="A27" s="38" t="s">
        <v>80</v>
      </c>
      <c r="B27" s="91" t="s">
        <v>78</v>
      </c>
      <c r="C27" s="91"/>
      <c r="D27" s="92"/>
      <c r="E27" s="19">
        <v>7.76</v>
      </c>
    </row>
    <row r="28" spans="1:5" ht="30">
      <c r="A28" s="31" t="s">
        <v>79</v>
      </c>
      <c r="B28" s="63" t="s">
        <v>11</v>
      </c>
      <c r="C28" s="63"/>
      <c r="D28" s="64"/>
      <c r="E28" s="2"/>
    </row>
    <row r="29" spans="1:5" ht="12" customHeight="1">
      <c r="A29" s="31"/>
      <c r="B29" s="31"/>
      <c r="C29" s="31"/>
      <c r="D29" s="31"/>
      <c r="E29" s="31"/>
    </row>
    <row r="30" spans="1:5">
      <c r="A30" s="31"/>
      <c r="B30" s="31"/>
      <c r="C30" s="20" t="s">
        <v>14</v>
      </c>
      <c r="D30" s="21" t="str">
        <f>IF(OR(E23="",E28=""),"",SUM((ROUND(E23,1)),(ROUND(E28,1)),E24:E27))</f>
        <v/>
      </c>
      <c r="E30" s="31" t="s">
        <v>17</v>
      </c>
    </row>
    <row r="31" spans="1:5" ht="12" customHeight="1"/>
    <row r="32" spans="1:5">
      <c r="A32" s="31"/>
      <c r="B32" s="31"/>
      <c r="C32" s="22" t="s">
        <v>32</v>
      </c>
      <c r="D32" s="23">
        <f>SUM(E24:E27)</f>
        <v>48.749999999999993</v>
      </c>
      <c r="E32" s="38" t="s">
        <v>33</v>
      </c>
    </row>
    <row r="33" spans="1:5" ht="12" customHeight="1"/>
    <row r="34" spans="1:5" ht="18">
      <c r="A34" s="32" t="s">
        <v>12</v>
      </c>
      <c r="B34" s="61" t="s">
        <v>13</v>
      </c>
      <c r="C34" s="61"/>
      <c r="D34" s="61"/>
      <c r="E34" s="61"/>
    </row>
    <row r="35" spans="1:5" ht="18.600000000000001" customHeight="1">
      <c r="C35" s="20" t="s">
        <v>14</v>
      </c>
      <c r="D35" s="21" t="str">
        <f>D30</f>
        <v/>
      </c>
      <c r="E35" s="31" t="s">
        <v>17</v>
      </c>
    </row>
    <row r="36" spans="1:5" ht="12" customHeight="1"/>
    <row r="37" spans="1:5" ht="28.5" customHeight="1">
      <c r="A37" s="24" t="s">
        <v>15</v>
      </c>
      <c r="B37" s="25"/>
      <c r="C37" s="26" t="s">
        <v>14</v>
      </c>
      <c r="D37" s="27" t="str">
        <f>IF(D30="","",D30+D35)</f>
        <v/>
      </c>
      <c r="E37" s="28" t="s">
        <v>17</v>
      </c>
    </row>
    <row r="38" spans="1:5" ht="18">
      <c r="A38" s="34"/>
      <c r="B38" s="29"/>
      <c r="C38" s="29"/>
      <c r="D38" s="62" t="str">
        <f>D1</f>
        <v>Tour 3</v>
      </c>
      <c r="E38" s="58"/>
    </row>
    <row r="40" spans="1:5" ht="18">
      <c r="A40" s="58" t="s">
        <v>16</v>
      </c>
      <c r="B40" s="58"/>
      <c r="C40" s="58"/>
      <c r="D40" s="58"/>
      <c r="E40" s="58"/>
    </row>
    <row r="42" spans="1:5" ht="16.350000000000001" customHeight="1">
      <c r="A42" s="66" t="s">
        <v>28</v>
      </c>
      <c r="B42" s="63"/>
      <c r="C42" s="64"/>
      <c r="D42" s="1"/>
      <c r="E42" s="31" t="s">
        <v>18</v>
      </c>
    </row>
    <row r="43" spans="1:5" ht="12" customHeight="1"/>
    <row r="44" spans="1:5">
      <c r="A44" s="42" t="s">
        <v>24</v>
      </c>
      <c r="B44" s="66" t="s">
        <v>23</v>
      </c>
      <c r="C44" s="63"/>
      <c r="D44" s="43" t="str">
        <f>IF(D30="","",D37)</f>
        <v/>
      </c>
      <c r="E44" s="37" t="s">
        <v>17</v>
      </c>
    </row>
    <row r="45" spans="1:5" ht="12" customHeight="1"/>
    <row r="46" spans="1:5" ht="28.5" customHeight="1">
      <c r="A46" s="42" t="s">
        <v>25</v>
      </c>
      <c r="B46" s="76" t="s">
        <v>29</v>
      </c>
      <c r="C46" s="63"/>
      <c r="D46" s="44" t="str">
        <f>IF((OR(D44="",D42="")),"",((ROUND(D42,2)*D44)))</f>
        <v/>
      </c>
      <c r="E46" s="31" t="s">
        <v>18</v>
      </c>
    </row>
    <row r="47" spans="1:5">
      <c r="A47" s="31"/>
      <c r="B47" s="31"/>
      <c r="C47" s="31"/>
      <c r="D47" s="31"/>
      <c r="E47" s="31"/>
    </row>
    <row r="48" spans="1:5">
      <c r="B48" s="66" t="s">
        <v>21</v>
      </c>
      <c r="C48" s="77"/>
      <c r="D48" s="3"/>
      <c r="E48" s="31" t="s">
        <v>20</v>
      </c>
    </row>
    <row r="49" spans="1:6" ht="12" customHeight="1"/>
    <row r="50" spans="1:6">
      <c r="A50" s="42" t="s">
        <v>22</v>
      </c>
      <c r="B50" s="66" t="s">
        <v>19</v>
      </c>
      <c r="C50" s="66"/>
      <c r="D50" s="44" t="str">
        <f>IF(OR(D48="",D46=""),"",ROUND(D46,2)/100*D48)</f>
        <v/>
      </c>
      <c r="E50" s="31" t="s">
        <v>18</v>
      </c>
    </row>
    <row r="51" spans="1:6">
      <c r="A51" s="31"/>
      <c r="B51" s="31"/>
      <c r="C51" s="31"/>
      <c r="D51" s="31"/>
      <c r="E51" s="31"/>
    </row>
    <row r="52" spans="1:6" ht="28.5" customHeight="1" thickBot="1">
      <c r="A52" s="42" t="s">
        <v>25</v>
      </c>
      <c r="B52" s="66" t="s">
        <v>30</v>
      </c>
      <c r="C52" s="78"/>
      <c r="D52" s="45" t="str">
        <f>IF(OR(D46="",D48=""),"",(ROUND(D46,2))+(ROUND(D50,2)))</f>
        <v/>
      </c>
      <c r="E52" s="46" t="s">
        <v>18</v>
      </c>
    </row>
    <row r="53" spans="1:6" ht="17.25" thickTop="1">
      <c r="A53" s="31"/>
      <c r="B53" s="69" t="s">
        <v>35</v>
      </c>
      <c r="C53" s="70"/>
      <c r="D53" s="70"/>
      <c r="E53" s="70"/>
    </row>
    <row r="54" spans="1:6">
      <c r="A54" s="31"/>
      <c r="B54" s="31"/>
      <c r="C54" s="31"/>
      <c r="D54" s="31"/>
      <c r="E54" s="31"/>
    </row>
    <row r="55" spans="1:6" ht="17.25" thickBot="1">
      <c r="A55" s="31"/>
      <c r="B55" s="31"/>
      <c r="C55" s="31"/>
      <c r="D55" s="31"/>
      <c r="E55" s="31"/>
    </row>
    <row r="56" spans="1:6" ht="28.5" customHeight="1" thickBot="1">
      <c r="A56" s="67" t="s">
        <v>34</v>
      </c>
      <c r="B56" s="68"/>
      <c r="C56" s="68"/>
      <c r="D56" s="47" t="str">
        <f>IF(OR(D42="",D48=""),"",ROUND(D42,2)+(ROUND(D42,2)*D48/100))</f>
        <v/>
      </c>
      <c r="E56" s="48" t="s">
        <v>18</v>
      </c>
    </row>
    <row r="57" spans="1:6">
      <c r="A57" s="37"/>
      <c r="B57" s="37"/>
      <c r="C57" s="37"/>
      <c r="D57" s="37"/>
      <c r="E57" s="37"/>
    </row>
    <row r="58" spans="1:6" ht="14.25" customHeight="1">
      <c r="A58" s="9"/>
      <c r="B58" s="9"/>
      <c r="C58" s="9"/>
      <c r="D58" s="9"/>
      <c r="E58" s="9"/>
    </row>
    <row r="59" spans="1:6" ht="18">
      <c r="A59" s="79" t="s">
        <v>40</v>
      </c>
      <c r="B59" s="79"/>
      <c r="C59" s="79"/>
      <c r="D59" s="79"/>
    </row>
    <row r="60" spans="1:6" ht="34.5" customHeight="1">
      <c r="A60" s="82"/>
      <c r="B60" s="83"/>
      <c r="C60" s="83"/>
      <c r="D60" s="84"/>
    </row>
    <row r="61" spans="1:6">
      <c r="A61" s="80" t="s">
        <v>37</v>
      </c>
      <c r="B61" s="81"/>
    </row>
    <row r="62" spans="1:6" ht="33.75" customHeight="1">
      <c r="A62" s="82"/>
      <c r="B62" s="83"/>
      <c r="C62" s="83"/>
      <c r="D62" s="84"/>
    </row>
    <row r="63" spans="1:6" ht="18">
      <c r="A63" s="32" t="s">
        <v>36</v>
      </c>
    </row>
    <row r="64" spans="1:6" ht="50.25" customHeight="1">
      <c r="A64" s="88" t="s">
        <v>72</v>
      </c>
      <c r="B64" s="89"/>
      <c r="C64" s="89"/>
      <c r="D64" s="89"/>
      <c r="E64" s="90"/>
      <c r="F64" s="49"/>
    </row>
    <row r="65" spans="1:5" ht="16.5" customHeight="1">
      <c r="A65" s="33"/>
      <c r="B65" s="9"/>
      <c r="C65" s="9"/>
      <c r="D65" s="9"/>
    </row>
    <row r="66" spans="1:5">
      <c r="B66" s="50"/>
      <c r="C66" s="50"/>
      <c r="D66" s="50"/>
      <c r="E66" s="50"/>
    </row>
    <row r="67" spans="1:5" ht="31.5" customHeight="1">
      <c r="A67" s="57" t="s">
        <v>47</v>
      </c>
      <c r="B67" s="57"/>
      <c r="C67" s="57"/>
      <c r="D67" s="2"/>
      <c r="E67" s="51" t="s">
        <v>38</v>
      </c>
    </row>
    <row r="68" spans="1:5">
      <c r="A68" s="31"/>
      <c r="B68" s="51"/>
      <c r="C68" s="51"/>
      <c r="D68" s="54"/>
      <c r="E68" s="51"/>
    </row>
    <row r="69" spans="1:5" ht="16.5" customHeight="1">
      <c r="A69" s="57" t="s">
        <v>44</v>
      </c>
      <c r="B69" s="57"/>
      <c r="C69" s="57"/>
      <c r="D69" s="2"/>
      <c r="E69" s="51" t="s">
        <v>39</v>
      </c>
    </row>
    <row r="70" spans="1:5" ht="16.5" customHeight="1">
      <c r="A70" s="57" t="s">
        <v>42</v>
      </c>
      <c r="B70" s="57"/>
      <c r="C70" s="57"/>
      <c r="D70" s="2"/>
      <c r="E70" s="51" t="s">
        <v>41</v>
      </c>
    </row>
    <row r="71" spans="1:5">
      <c r="A71" s="57" t="s">
        <v>43</v>
      </c>
      <c r="B71" s="57"/>
      <c r="C71" s="57"/>
      <c r="D71" s="2"/>
      <c r="E71" s="51" t="s">
        <v>41</v>
      </c>
    </row>
    <row r="72" spans="1:5" ht="16.5" customHeight="1">
      <c r="A72" s="31"/>
      <c r="B72" s="51"/>
      <c r="C72" s="51"/>
      <c r="D72" s="54"/>
      <c r="E72" s="51"/>
    </row>
    <row r="73" spans="1:5">
      <c r="A73" s="57" t="s">
        <v>45</v>
      </c>
      <c r="B73" s="57"/>
      <c r="C73" s="57"/>
      <c r="D73" s="2"/>
      <c r="E73" s="51" t="s">
        <v>39</v>
      </c>
    </row>
    <row r="74" spans="1:5">
      <c r="A74" s="57" t="s">
        <v>46</v>
      </c>
      <c r="B74" s="57"/>
      <c r="C74" s="57"/>
      <c r="D74" s="2"/>
      <c r="E74" s="51" t="s">
        <v>41</v>
      </c>
    </row>
    <row r="75" spans="1:5">
      <c r="A75" s="57" t="s">
        <v>48</v>
      </c>
      <c r="B75" s="57"/>
      <c r="C75" s="57"/>
      <c r="D75" s="2"/>
      <c r="E75" s="51" t="s">
        <v>41</v>
      </c>
    </row>
  </sheetData>
  <sheetProtection algorithmName="SHA-512" hashValue="0zYanBJsk1zStfnfHv3Td2nHcIHNe3KNNjwsFLFYDanm8q/H/c8dkMi5HPlPIan+I229I5dEvMFRPkH5/cFNnQ==" saltValue="P0x8wMQhCKmWE1GzPM2oUg==" spinCount="100000" sheet="1" selectLockedCells="1"/>
  <mergeCells count="38">
    <mergeCell ref="A9:B9"/>
    <mergeCell ref="D1:E1"/>
    <mergeCell ref="A2:E2"/>
    <mergeCell ref="A3:E3"/>
    <mergeCell ref="A5:E5"/>
    <mergeCell ref="A6:E6"/>
    <mergeCell ref="B34:E34"/>
    <mergeCell ref="A10:B10"/>
    <mergeCell ref="C10:E10"/>
    <mergeCell ref="A11:B11"/>
    <mergeCell ref="B23:D23"/>
    <mergeCell ref="B24:D24"/>
    <mergeCell ref="B25:D25"/>
    <mergeCell ref="B26:D26"/>
    <mergeCell ref="B27:D27"/>
    <mergeCell ref="B28:D28"/>
    <mergeCell ref="A60:D60"/>
    <mergeCell ref="D38:E38"/>
    <mergeCell ref="A40:E40"/>
    <mergeCell ref="A42:C42"/>
    <mergeCell ref="B44:C44"/>
    <mergeCell ref="B46:C46"/>
    <mergeCell ref="B48:C48"/>
    <mergeCell ref="B50:C50"/>
    <mergeCell ref="B52:C52"/>
    <mergeCell ref="B53:E53"/>
    <mergeCell ref="A56:C56"/>
    <mergeCell ref="A59:D59"/>
    <mergeCell ref="A71:C71"/>
    <mergeCell ref="A73:C73"/>
    <mergeCell ref="A74:C74"/>
    <mergeCell ref="A75:C75"/>
    <mergeCell ref="A61:B61"/>
    <mergeCell ref="A62:D62"/>
    <mergeCell ref="A64:E64"/>
    <mergeCell ref="A67:C67"/>
    <mergeCell ref="A69:C69"/>
    <mergeCell ref="A70:C70"/>
  </mergeCells>
  <conditionalFormatting sqref="D30">
    <cfRule type="cellIs" dxfId="20" priority="7" operator="equal">
      <formula>""</formula>
    </cfRule>
  </conditionalFormatting>
  <conditionalFormatting sqref="D35">
    <cfRule type="cellIs" dxfId="19" priority="6" operator="equal">
      <formula>""</formula>
    </cfRule>
  </conditionalFormatting>
  <conditionalFormatting sqref="D37">
    <cfRule type="cellIs" dxfId="18" priority="5" operator="equal">
      <formula>""</formula>
    </cfRule>
  </conditionalFormatting>
  <conditionalFormatting sqref="D44">
    <cfRule type="cellIs" dxfId="17" priority="4" operator="equal">
      <formula>""</formula>
    </cfRule>
  </conditionalFormatting>
  <conditionalFormatting sqref="D46">
    <cfRule type="cellIs" dxfId="16" priority="3" operator="equal">
      <formula>""</formula>
    </cfRule>
  </conditionalFormatting>
  <conditionalFormatting sqref="D50">
    <cfRule type="cellIs" dxfId="15" priority="2" operator="equal">
      <formula>""</formula>
    </cfRule>
  </conditionalFormatting>
  <conditionalFormatting sqref="D52">
    <cfRule type="cellIs" dxfId="14" priority="1" operator="equal">
      <formula>""</formula>
    </cfRule>
  </conditionalFormatting>
  <pageMargins left="0.78740157480314965" right="0.62992125984251968" top="0.59055118110236227" bottom="0.78740157480314965" header="0.31496062992125984" footer="0.31496062992125984"/>
  <pageSetup paperSize="9" orientation="portrait" useFirstPageNumber="1" horizontalDpi="4294967293" r:id="rId1"/>
  <headerFooter>
    <oddFooter>&amp;R&amp;"Frutiger 45 for Karlsruhe,Standard"Seite &amp;P von 2</oddFooter>
  </headerFooter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E631-2D6F-4BDC-960F-37FFFA55EF33}">
  <sheetPr>
    <tabColor rgb="FF00B050"/>
  </sheetPr>
  <dimension ref="A1:F77"/>
  <sheetViews>
    <sheetView topLeftCell="A10" zoomScale="170" zoomScaleNormal="170" workbookViewId="0">
      <selection activeCell="E23" sqref="E23"/>
    </sheetView>
  </sheetViews>
  <sheetFormatPr baseColWidth="10" defaultColWidth="20" defaultRowHeight="16.5"/>
  <cols>
    <col min="1" max="1" width="29" style="4" customWidth="1"/>
    <col min="2" max="2" width="15.85546875" style="4" customWidth="1"/>
    <col min="3" max="3" width="19.7109375" style="4" customWidth="1"/>
    <col min="4" max="5" width="11.28515625" style="4" customWidth="1"/>
    <col min="6" max="6" width="38.140625" style="4" customWidth="1"/>
    <col min="7" max="16384" width="20" style="4"/>
  </cols>
  <sheetData>
    <row r="1" spans="1:5" ht="18">
      <c r="A1" s="34"/>
      <c r="D1" s="62" t="s">
        <v>57</v>
      </c>
      <c r="E1" s="71"/>
    </row>
    <row r="2" spans="1:5">
      <c r="A2" s="75"/>
      <c r="B2" s="60"/>
      <c r="C2" s="60"/>
      <c r="D2" s="60"/>
      <c r="E2" s="60"/>
    </row>
    <row r="3" spans="1:5" ht="51.75" customHeight="1">
      <c r="A3" s="71" t="s">
        <v>58</v>
      </c>
      <c r="B3" s="71"/>
      <c r="C3" s="71"/>
      <c r="D3" s="71"/>
      <c r="E3" s="71"/>
    </row>
    <row r="4" spans="1:5" ht="12" customHeight="1">
      <c r="A4" s="5"/>
      <c r="B4" s="5"/>
      <c r="C4" s="5"/>
      <c r="D4" s="5"/>
      <c r="E4" s="5"/>
    </row>
    <row r="5" spans="1:5" ht="20.25" customHeight="1">
      <c r="A5" s="93" t="s">
        <v>95</v>
      </c>
      <c r="B5" s="94"/>
      <c r="C5" s="94"/>
      <c r="D5" s="94"/>
      <c r="E5" s="94"/>
    </row>
    <row r="6" spans="1:5">
      <c r="A6" s="63" t="s">
        <v>53</v>
      </c>
      <c r="B6" s="63"/>
      <c r="C6" s="63"/>
      <c r="D6" s="63"/>
      <c r="E6" s="63"/>
    </row>
    <row r="7" spans="1:5" ht="12" customHeight="1" thickBot="1">
      <c r="A7" s="6"/>
      <c r="B7" s="6"/>
      <c r="C7" s="6"/>
      <c r="D7" s="6"/>
      <c r="E7" s="6"/>
    </row>
    <row r="8" spans="1:5" ht="25.5" customHeight="1">
      <c r="A8" s="7" t="s">
        <v>0</v>
      </c>
      <c r="B8" s="8">
        <v>46279</v>
      </c>
      <c r="C8" s="9"/>
      <c r="D8" s="9"/>
      <c r="E8" s="9"/>
    </row>
    <row r="9" spans="1:5" ht="21.75" customHeight="1">
      <c r="A9" s="74" t="s">
        <v>1</v>
      </c>
      <c r="B9" s="74"/>
      <c r="C9" s="56">
        <v>5</v>
      </c>
      <c r="D9" s="10"/>
      <c r="E9" s="30"/>
    </row>
    <row r="10" spans="1:5" ht="40.5" customHeight="1">
      <c r="A10" s="58" t="s">
        <v>2</v>
      </c>
      <c r="B10" s="58"/>
      <c r="C10" s="59" t="s">
        <v>51</v>
      </c>
      <c r="D10" s="60"/>
      <c r="E10" s="60"/>
    </row>
    <row r="11" spans="1:5" ht="21.75" customHeight="1">
      <c r="A11" s="58" t="s">
        <v>3</v>
      </c>
      <c r="B11" s="58"/>
      <c r="C11" s="11" t="s">
        <v>52</v>
      </c>
      <c r="D11" s="12"/>
    </row>
    <row r="12" spans="1:5" ht="12" customHeight="1">
      <c r="E12" s="5"/>
    </row>
    <row r="13" spans="1:5" ht="18">
      <c r="A13" s="32" t="s">
        <v>4</v>
      </c>
      <c r="B13" s="36"/>
      <c r="C13" s="36" t="s">
        <v>5</v>
      </c>
      <c r="D13" s="36" t="s">
        <v>6</v>
      </c>
    </row>
    <row r="14" spans="1:5">
      <c r="B14" s="35" t="s">
        <v>31</v>
      </c>
      <c r="C14" s="13">
        <v>0.35416666666666669</v>
      </c>
      <c r="D14" s="13">
        <v>0.60416666666666663</v>
      </c>
    </row>
    <row r="15" spans="1:5">
      <c r="B15" s="35" t="s">
        <v>7</v>
      </c>
      <c r="C15" s="13">
        <v>0.35416666666666669</v>
      </c>
      <c r="D15" s="13">
        <v>0.52083333333333337</v>
      </c>
    </row>
    <row r="16" spans="1:5">
      <c r="B16" s="35"/>
      <c r="C16" s="14"/>
      <c r="D16" s="14"/>
    </row>
    <row r="17" spans="1:5" ht="12" customHeight="1" thickBot="1"/>
    <row r="18" spans="1:5" ht="12" customHeight="1">
      <c r="A18" s="15"/>
      <c r="B18" s="15"/>
      <c r="C18" s="15"/>
      <c r="D18" s="15"/>
      <c r="E18" s="15"/>
    </row>
    <row r="19" spans="1:5" ht="20.25">
      <c r="A19" s="16" t="s">
        <v>8</v>
      </c>
      <c r="B19" s="5"/>
      <c r="C19" s="5"/>
      <c r="D19" s="5"/>
      <c r="E19" s="5"/>
    </row>
    <row r="20" spans="1:5" ht="23.25" customHeight="1">
      <c r="A20" s="17" t="s">
        <v>27</v>
      </c>
      <c r="B20" s="17" t="s">
        <v>9</v>
      </c>
      <c r="C20" s="17"/>
      <c r="D20" s="17"/>
      <c r="E20" s="17" t="s">
        <v>10</v>
      </c>
    </row>
    <row r="21" spans="1:5" ht="18">
      <c r="A21" s="32" t="s">
        <v>26</v>
      </c>
      <c r="B21" s="30"/>
      <c r="C21" s="30"/>
      <c r="D21" s="30"/>
      <c r="E21" s="30"/>
    </row>
    <row r="22" spans="1:5" ht="12" customHeight="1"/>
    <row r="23" spans="1:5" ht="16.350000000000001" customHeight="1">
      <c r="A23" s="38" t="s">
        <v>11</v>
      </c>
      <c r="B23" s="91" t="s">
        <v>65</v>
      </c>
      <c r="C23" s="91"/>
      <c r="D23" s="92"/>
      <c r="E23" s="55"/>
    </row>
    <row r="24" spans="1:5">
      <c r="A24" s="38" t="s">
        <v>65</v>
      </c>
      <c r="B24" s="91" t="s">
        <v>67</v>
      </c>
      <c r="C24" s="91"/>
      <c r="D24" s="92"/>
      <c r="E24" s="18">
        <v>2.68</v>
      </c>
    </row>
    <row r="25" spans="1:5" ht="30">
      <c r="A25" s="38" t="s">
        <v>67</v>
      </c>
      <c r="B25" s="91" t="s">
        <v>66</v>
      </c>
      <c r="C25" s="91"/>
      <c r="D25" s="92"/>
      <c r="E25" s="19">
        <v>4.71</v>
      </c>
    </row>
    <row r="26" spans="1:5" ht="30">
      <c r="A26" s="38" t="s">
        <v>66</v>
      </c>
      <c r="B26" s="91" t="s">
        <v>68</v>
      </c>
      <c r="C26" s="91"/>
      <c r="D26" s="92"/>
      <c r="E26" s="19">
        <v>12.74</v>
      </c>
    </row>
    <row r="27" spans="1:5">
      <c r="A27" s="38" t="s">
        <v>68</v>
      </c>
      <c r="B27" s="91" t="s">
        <v>69</v>
      </c>
      <c r="C27" s="91"/>
      <c r="D27" s="92"/>
      <c r="E27" s="19">
        <v>1.82</v>
      </c>
    </row>
    <row r="28" spans="1:5">
      <c r="A28" s="38" t="s">
        <v>69</v>
      </c>
      <c r="B28" s="91" t="s">
        <v>64</v>
      </c>
      <c r="C28" s="91"/>
      <c r="D28" s="92"/>
      <c r="E28" s="19">
        <v>1.52</v>
      </c>
    </row>
    <row r="29" spans="1:5">
      <c r="A29" s="31"/>
      <c r="B29" s="63"/>
      <c r="C29" s="63"/>
      <c r="D29" s="63"/>
      <c r="E29" s="19"/>
    </row>
    <row r="30" spans="1:5" ht="30">
      <c r="A30" s="31" t="s">
        <v>64</v>
      </c>
      <c r="B30" s="63" t="s">
        <v>11</v>
      </c>
      <c r="C30" s="63"/>
      <c r="D30" s="64"/>
      <c r="E30" s="2"/>
    </row>
    <row r="31" spans="1:5" ht="12" customHeight="1">
      <c r="A31" s="31"/>
      <c r="B31" s="31"/>
      <c r="C31" s="31"/>
      <c r="D31" s="31"/>
      <c r="E31" s="31"/>
    </row>
    <row r="32" spans="1:5">
      <c r="A32" s="31"/>
      <c r="B32" s="31"/>
      <c r="C32" s="20" t="s">
        <v>14</v>
      </c>
      <c r="D32" s="21" t="str">
        <f>IF(OR(E23="",E30=""),"",SUM((ROUND(E23,1)),(ROUND(E30,1)),E24:E29))</f>
        <v/>
      </c>
      <c r="E32" s="31" t="s">
        <v>17</v>
      </c>
    </row>
    <row r="33" spans="1:5" ht="12" customHeight="1"/>
    <row r="34" spans="1:5">
      <c r="A34" s="31"/>
      <c r="B34" s="31"/>
      <c r="C34" s="22" t="s">
        <v>32</v>
      </c>
      <c r="D34" s="23">
        <f>SUM(E24:E29)</f>
        <v>23.470000000000002</v>
      </c>
      <c r="E34" s="38" t="s">
        <v>33</v>
      </c>
    </row>
    <row r="35" spans="1:5" ht="12" customHeight="1"/>
    <row r="36" spans="1:5" ht="18">
      <c r="A36" s="32" t="s">
        <v>12</v>
      </c>
      <c r="B36" s="61" t="s">
        <v>13</v>
      </c>
      <c r="C36" s="61"/>
      <c r="D36" s="61"/>
      <c r="E36" s="61"/>
    </row>
    <row r="37" spans="1:5" ht="18.600000000000001" customHeight="1">
      <c r="C37" s="20" t="s">
        <v>14</v>
      </c>
      <c r="D37" s="21" t="str">
        <f>D32</f>
        <v/>
      </c>
      <c r="E37" s="31" t="s">
        <v>17</v>
      </c>
    </row>
    <row r="38" spans="1:5" ht="12" customHeight="1"/>
    <row r="39" spans="1:5" ht="28.5" customHeight="1">
      <c r="A39" s="24" t="s">
        <v>15</v>
      </c>
      <c r="B39" s="25"/>
      <c r="C39" s="26" t="s">
        <v>14</v>
      </c>
      <c r="D39" s="27" t="str">
        <f>IF(D32="","",D32+D37)</f>
        <v/>
      </c>
      <c r="E39" s="28" t="s">
        <v>17</v>
      </c>
    </row>
    <row r="40" spans="1:5" ht="18">
      <c r="A40" s="34"/>
      <c r="B40" s="29"/>
      <c r="C40" s="29"/>
      <c r="D40" s="62" t="str">
        <f>D1</f>
        <v>Tour 4</v>
      </c>
      <c r="E40" s="58"/>
    </row>
    <row r="42" spans="1:5" ht="18">
      <c r="A42" s="58" t="s">
        <v>16</v>
      </c>
      <c r="B42" s="58"/>
      <c r="C42" s="58"/>
      <c r="D42" s="58"/>
      <c r="E42" s="58"/>
    </row>
    <row r="44" spans="1:5" ht="16.350000000000001" customHeight="1">
      <c r="A44" s="66" t="s">
        <v>28</v>
      </c>
      <c r="B44" s="63"/>
      <c r="C44" s="64"/>
      <c r="D44" s="1"/>
      <c r="E44" s="31" t="s">
        <v>18</v>
      </c>
    </row>
    <row r="45" spans="1:5" ht="12" customHeight="1"/>
    <row r="46" spans="1:5">
      <c r="A46" s="42" t="s">
        <v>24</v>
      </c>
      <c r="B46" s="66" t="s">
        <v>23</v>
      </c>
      <c r="C46" s="63"/>
      <c r="D46" s="43" t="str">
        <f>IF(D32="","",D39)</f>
        <v/>
      </c>
      <c r="E46" s="37" t="s">
        <v>17</v>
      </c>
    </row>
    <row r="47" spans="1:5" ht="12" customHeight="1"/>
    <row r="48" spans="1:5" ht="28.5" customHeight="1">
      <c r="A48" s="42" t="s">
        <v>25</v>
      </c>
      <c r="B48" s="76" t="s">
        <v>29</v>
      </c>
      <c r="C48" s="63"/>
      <c r="D48" s="44" t="str">
        <f>IF((OR(D46="",D44="")),"",((ROUND(D44,2)*D46)))</f>
        <v/>
      </c>
      <c r="E48" s="31" t="s">
        <v>18</v>
      </c>
    </row>
    <row r="49" spans="1:5">
      <c r="A49" s="31"/>
      <c r="B49" s="31"/>
      <c r="C49" s="31"/>
      <c r="D49" s="31"/>
      <c r="E49" s="31"/>
    </row>
    <row r="50" spans="1:5">
      <c r="B50" s="66" t="s">
        <v>21</v>
      </c>
      <c r="C50" s="77"/>
      <c r="D50" s="3"/>
      <c r="E50" s="31" t="s">
        <v>20</v>
      </c>
    </row>
    <row r="51" spans="1:5" ht="12" customHeight="1"/>
    <row r="52" spans="1:5">
      <c r="A52" s="42" t="s">
        <v>22</v>
      </c>
      <c r="B52" s="66" t="s">
        <v>19</v>
      </c>
      <c r="C52" s="66"/>
      <c r="D52" s="44" t="str">
        <f>IF(OR(D50="",D48=""),"",ROUND(D48,2)/100*D50)</f>
        <v/>
      </c>
      <c r="E52" s="31" t="s">
        <v>18</v>
      </c>
    </row>
    <row r="53" spans="1:5">
      <c r="A53" s="31"/>
      <c r="B53" s="31"/>
      <c r="C53" s="31"/>
      <c r="D53" s="31"/>
      <c r="E53" s="31"/>
    </row>
    <row r="54" spans="1:5" ht="28.5" customHeight="1" thickBot="1">
      <c r="A54" s="42" t="s">
        <v>25</v>
      </c>
      <c r="B54" s="66" t="s">
        <v>30</v>
      </c>
      <c r="C54" s="78"/>
      <c r="D54" s="45" t="str">
        <f>IF(OR(D48="",D50=""),"",(ROUND(D48,2))+(ROUND(D52,2)))</f>
        <v/>
      </c>
      <c r="E54" s="46" t="s">
        <v>18</v>
      </c>
    </row>
    <row r="55" spans="1:5" ht="17.25" thickTop="1">
      <c r="A55" s="31"/>
      <c r="B55" s="69" t="s">
        <v>35</v>
      </c>
      <c r="C55" s="70"/>
      <c r="D55" s="70"/>
      <c r="E55" s="70"/>
    </row>
    <row r="56" spans="1:5">
      <c r="A56" s="31"/>
      <c r="B56" s="31"/>
      <c r="C56" s="31"/>
      <c r="D56" s="31"/>
      <c r="E56" s="31"/>
    </row>
    <row r="57" spans="1:5" ht="17.25" thickBot="1">
      <c r="A57" s="31"/>
      <c r="B57" s="31"/>
      <c r="C57" s="31"/>
      <c r="D57" s="31"/>
      <c r="E57" s="31"/>
    </row>
    <row r="58" spans="1:5" ht="28.5" customHeight="1" thickBot="1">
      <c r="A58" s="67" t="s">
        <v>34</v>
      </c>
      <c r="B58" s="68"/>
      <c r="C58" s="68"/>
      <c r="D58" s="47" t="str">
        <f>IF(OR(D44="",D50=""),"",ROUND(D44,2)+(ROUND(D44,2)*D50/100))</f>
        <v/>
      </c>
      <c r="E58" s="48" t="s">
        <v>18</v>
      </c>
    </row>
    <row r="59" spans="1:5">
      <c r="A59" s="37"/>
      <c r="B59" s="37"/>
      <c r="C59" s="37"/>
      <c r="D59" s="37"/>
      <c r="E59" s="37"/>
    </row>
    <row r="60" spans="1:5" ht="14.25" customHeight="1">
      <c r="A60" s="9"/>
      <c r="B60" s="9"/>
      <c r="C60" s="9"/>
      <c r="D60" s="9"/>
      <c r="E60" s="9"/>
    </row>
    <row r="61" spans="1:5" ht="18">
      <c r="A61" s="79" t="s">
        <v>40</v>
      </c>
      <c r="B61" s="79"/>
      <c r="C61" s="79"/>
      <c r="D61" s="79"/>
    </row>
    <row r="62" spans="1:5" ht="34.5" customHeight="1">
      <c r="A62" s="82"/>
      <c r="B62" s="83"/>
      <c r="C62" s="83"/>
      <c r="D62" s="84"/>
    </row>
    <row r="63" spans="1:5">
      <c r="A63" s="80" t="s">
        <v>37</v>
      </c>
      <c r="B63" s="81"/>
    </row>
    <row r="64" spans="1:5" ht="33.75" customHeight="1">
      <c r="A64" s="82"/>
      <c r="B64" s="83"/>
      <c r="C64" s="83"/>
      <c r="D64" s="84"/>
    </row>
    <row r="65" spans="1:6" ht="18">
      <c r="A65" s="32" t="s">
        <v>36</v>
      </c>
    </row>
    <row r="66" spans="1:6" ht="53.25" customHeight="1">
      <c r="A66" s="88" t="s">
        <v>70</v>
      </c>
      <c r="B66" s="89"/>
      <c r="C66" s="89"/>
      <c r="D66" s="89"/>
      <c r="E66" s="90"/>
      <c r="F66" s="49"/>
    </row>
    <row r="67" spans="1:6" ht="16.5" customHeight="1">
      <c r="A67" s="33"/>
      <c r="B67" s="9"/>
      <c r="C67" s="9"/>
      <c r="D67" s="9"/>
    </row>
    <row r="68" spans="1:6">
      <c r="B68" s="50"/>
      <c r="C68" s="50"/>
      <c r="D68" s="50"/>
      <c r="E68" s="50"/>
    </row>
    <row r="69" spans="1:6" ht="31.5" customHeight="1">
      <c r="A69" s="57" t="s">
        <v>47</v>
      </c>
      <c r="B69" s="57"/>
      <c r="C69" s="57"/>
      <c r="D69" s="2"/>
      <c r="E69" s="51" t="s">
        <v>38</v>
      </c>
    </row>
    <row r="70" spans="1:6">
      <c r="A70" s="31"/>
      <c r="B70" s="51"/>
      <c r="C70" s="51"/>
      <c r="D70" s="54"/>
      <c r="E70" s="51"/>
    </row>
    <row r="71" spans="1:6" ht="16.5" customHeight="1">
      <c r="A71" s="57" t="s">
        <v>44</v>
      </c>
      <c r="B71" s="57"/>
      <c r="C71" s="57"/>
      <c r="D71" s="2"/>
      <c r="E71" s="51" t="s">
        <v>39</v>
      </c>
    </row>
    <row r="72" spans="1:6" ht="16.5" customHeight="1">
      <c r="A72" s="57" t="s">
        <v>42</v>
      </c>
      <c r="B72" s="57"/>
      <c r="C72" s="57"/>
      <c r="D72" s="2"/>
      <c r="E72" s="51" t="s">
        <v>41</v>
      </c>
    </row>
    <row r="73" spans="1:6">
      <c r="A73" s="57" t="s">
        <v>43</v>
      </c>
      <c r="B73" s="57"/>
      <c r="C73" s="57"/>
      <c r="D73" s="2"/>
      <c r="E73" s="51" t="s">
        <v>41</v>
      </c>
    </row>
    <row r="74" spans="1:6" ht="16.5" customHeight="1">
      <c r="A74" s="31"/>
      <c r="B74" s="51"/>
      <c r="C74" s="51"/>
      <c r="D74" s="54"/>
      <c r="E74" s="51"/>
    </row>
    <row r="75" spans="1:6">
      <c r="A75" s="57" t="s">
        <v>45</v>
      </c>
      <c r="B75" s="57"/>
      <c r="C75" s="57"/>
      <c r="D75" s="2"/>
      <c r="E75" s="51" t="s">
        <v>39</v>
      </c>
    </row>
    <row r="76" spans="1:6">
      <c r="A76" s="57" t="s">
        <v>46</v>
      </c>
      <c r="B76" s="57"/>
      <c r="C76" s="57"/>
      <c r="D76" s="2"/>
      <c r="E76" s="51" t="s">
        <v>41</v>
      </c>
    </row>
    <row r="77" spans="1:6">
      <c r="A77" s="57" t="s">
        <v>48</v>
      </c>
      <c r="B77" s="57"/>
      <c r="C77" s="57"/>
      <c r="D77" s="2"/>
      <c r="E77" s="51" t="s">
        <v>41</v>
      </c>
    </row>
  </sheetData>
  <sheetProtection algorithmName="SHA-512" hashValue="jJlRMvhzZKNogkV57fJxk8CfYLdu5wfC3OBJ4HS3g0qQlD3AV2kBmgdLOQcL6MCBWdDvODKB0kCNyZLL4RG4IA==" saltValue="Kld+jXXwpgvFJtjUaGH9Ig==" spinCount="100000" sheet="1" selectLockedCells="1"/>
  <mergeCells count="40">
    <mergeCell ref="A9:B9"/>
    <mergeCell ref="D1:E1"/>
    <mergeCell ref="A2:E2"/>
    <mergeCell ref="A3:E3"/>
    <mergeCell ref="A5:E5"/>
    <mergeCell ref="A6:E6"/>
    <mergeCell ref="B36:E36"/>
    <mergeCell ref="A10:B10"/>
    <mergeCell ref="C10:E10"/>
    <mergeCell ref="A11:B11"/>
    <mergeCell ref="B23:D23"/>
    <mergeCell ref="B24:D24"/>
    <mergeCell ref="B25:D25"/>
    <mergeCell ref="B26:D26"/>
    <mergeCell ref="B27:D27"/>
    <mergeCell ref="B28:D28"/>
    <mergeCell ref="B29:D29"/>
    <mergeCell ref="B30:D30"/>
    <mergeCell ref="A62:D62"/>
    <mergeCell ref="D40:E40"/>
    <mergeCell ref="A42:E42"/>
    <mergeCell ref="A44:C44"/>
    <mergeCell ref="B46:C46"/>
    <mergeCell ref="B48:C48"/>
    <mergeCell ref="B50:C50"/>
    <mergeCell ref="B52:C52"/>
    <mergeCell ref="B54:C54"/>
    <mergeCell ref="B55:E55"/>
    <mergeCell ref="A58:C58"/>
    <mergeCell ref="A61:D61"/>
    <mergeCell ref="A73:C73"/>
    <mergeCell ref="A75:C75"/>
    <mergeCell ref="A76:C76"/>
    <mergeCell ref="A77:C77"/>
    <mergeCell ref="A63:B63"/>
    <mergeCell ref="A64:D64"/>
    <mergeCell ref="A66:E66"/>
    <mergeCell ref="A69:C69"/>
    <mergeCell ref="A71:C71"/>
    <mergeCell ref="A72:C72"/>
  </mergeCells>
  <conditionalFormatting sqref="D32">
    <cfRule type="cellIs" dxfId="13" priority="7" operator="equal">
      <formula>""</formula>
    </cfRule>
  </conditionalFormatting>
  <conditionalFormatting sqref="D37">
    <cfRule type="cellIs" dxfId="12" priority="6" operator="equal">
      <formula>""</formula>
    </cfRule>
  </conditionalFormatting>
  <conditionalFormatting sqref="D39">
    <cfRule type="cellIs" dxfId="11" priority="5" operator="equal">
      <formula>""</formula>
    </cfRule>
  </conditionalFormatting>
  <conditionalFormatting sqref="D46">
    <cfRule type="cellIs" dxfId="10" priority="4" operator="equal">
      <formula>""</formula>
    </cfRule>
  </conditionalFormatting>
  <conditionalFormatting sqref="D48">
    <cfRule type="cellIs" dxfId="9" priority="3" operator="equal">
      <formula>""</formula>
    </cfRule>
  </conditionalFormatting>
  <conditionalFormatting sqref="D52">
    <cfRule type="cellIs" dxfId="8" priority="2" operator="equal">
      <formula>""</formula>
    </cfRule>
  </conditionalFormatting>
  <conditionalFormatting sqref="D54">
    <cfRule type="cellIs" dxfId="7" priority="1" operator="equal">
      <formula>""</formula>
    </cfRule>
  </conditionalFormatting>
  <pageMargins left="0.78740157480314965" right="0.62992125984251968" top="0.59055118110236227" bottom="0.78740157480314965" header="0.31496062992125984" footer="0.31496062992125984"/>
  <pageSetup paperSize="9" orientation="portrait" useFirstPageNumber="1" horizontalDpi="4294967293" r:id="rId1"/>
  <headerFooter>
    <oddFooter>&amp;R&amp;"Frutiger 45 for Karlsruhe,Standard"Seite &amp;P von 2</oddFooter>
  </headerFooter>
  <rowBreaks count="1" manualBreakCount="1">
    <brk id="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1267F-E33B-4AD4-B81F-E8621BBBF4FC}">
  <sheetPr>
    <tabColor rgb="FF7030A0"/>
  </sheetPr>
  <dimension ref="A1:F75"/>
  <sheetViews>
    <sheetView topLeftCell="A10" zoomScale="170" zoomScaleNormal="170" workbookViewId="0">
      <selection activeCell="E23" sqref="E23"/>
    </sheetView>
  </sheetViews>
  <sheetFormatPr baseColWidth="10" defaultColWidth="20" defaultRowHeight="16.5"/>
  <cols>
    <col min="1" max="1" width="29" style="4" customWidth="1"/>
    <col min="2" max="2" width="15.85546875" style="4" customWidth="1"/>
    <col min="3" max="3" width="19.7109375" style="4" customWidth="1"/>
    <col min="4" max="5" width="11.28515625" style="4" customWidth="1"/>
    <col min="6" max="6" width="38.140625" style="4" customWidth="1"/>
    <col min="7" max="16384" width="20" style="4"/>
  </cols>
  <sheetData>
    <row r="1" spans="1:5" ht="18">
      <c r="A1" s="34"/>
      <c r="D1" s="62" t="s">
        <v>59</v>
      </c>
      <c r="E1" s="71"/>
    </row>
    <row r="2" spans="1:5">
      <c r="A2" s="75"/>
      <c r="B2" s="60"/>
      <c r="C2" s="60"/>
      <c r="D2" s="60"/>
      <c r="E2" s="60"/>
    </row>
    <row r="3" spans="1:5" ht="51.75" customHeight="1">
      <c r="A3" s="71" t="s">
        <v>58</v>
      </c>
      <c r="B3" s="71"/>
      <c r="C3" s="71"/>
      <c r="D3" s="71"/>
      <c r="E3" s="71"/>
    </row>
    <row r="4" spans="1:5" ht="12" customHeight="1">
      <c r="A4" s="5"/>
      <c r="B4" s="5"/>
      <c r="C4" s="5"/>
      <c r="D4" s="5"/>
      <c r="E4" s="5"/>
    </row>
    <row r="5" spans="1:5" ht="20.25" customHeight="1">
      <c r="A5" s="95" t="s">
        <v>96</v>
      </c>
      <c r="B5" s="94"/>
      <c r="C5" s="94"/>
      <c r="D5" s="94"/>
      <c r="E5" s="94"/>
    </row>
    <row r="6" spans="1:5">
      <c r="A6" s="63" t="s">
        <v>53</v>
      </c>
      <c r="B6" s="63"/>
      <c r="C6" s="63"/>
      <c r="D6" s="63"/>
      <c r="E6" s="63"/>
    </row>
    <row r="7" spans="1:5" ht="12" customHeight="1" thickBot="1">
      <c r="A7" s="6"/>
      <c r="B7" s="6"/>
      <c r="C7" s="6"/>
      <c r="D7" s="6"/>
      <c r="E7" s="6"/>
    </row>
    <row r="8" spans="1:5" ht="25.5" customHeight="1">
      <c r="A8" s="7" t="s">
        <v>0</v>
      </c>
      <c r="B8" s="8">
        <v>46279</v>
      </c>
      <c r="C8" s="9"/>
      <c r="D8" s="9"/>
      <c r="E8" s="9"/>
    </row>
    <row r="9" spans="1:5" ht="21.75" customHeight="1">
      <c r="A9" s="74" t="s">
        <v>1</v>
      </c>
      <c r="B9" s="74"/>
      <c r="C9" s="56">
        <v>4</v>
      </c>
      <c r="D9" s="10"/>
      <c r="E9" s="30"/>
    </row>
    <row r="10" spans="1:5" ht="40.5" customHeight="1">
      <c r="A10" s="58" t="s">
        <v>2</v>
      </c>
      <c r="B10" s="58"/>
      <c r="C10" s="59" t="s">
        <v>51</v>
      </c>
      <c r="D10" s="60"/>
      <c r="E10" s="60"/>
    </row>
    <row r="11" spans="1:5" ht="21.75" customHeight="1">
      <c r="A11" s="58" t="s">
        <v>3</v>
      </c>
      <c r="B11" s="58"/>
      <c r="C11" s="11" t="s">
        <v>52</v>
      </c>
      <c r="D11" s="12"/>
    </row>
    <row r="12" spans="1:5" ht="12" customHeight="1">
      <c r="E12" s="5"/>
    </row>
    <row r="13" spans="1:5" ht="18">
      <c r="A13" s="32" t="s">
        <v>4</v>
      </c>
      <c r="B13" s="36"/>
      <c r="C13" s="36" t="s">
        <v>5</v>
      </c>
      <c r="D13" s="36" t="s">
        <v>6</v>
      </c>
    </row>
    <row r="14" spans="1:5">
      <c r="B14" s="35" t="s">
        <v>31</v>
      </c>
      <c r="C14" s="13">
        <v>0.35416666666666669</v>
      </c>
      <c r="D14" s="13">
        <v>0.60416666666666663</v>
      </c>
    </row>
    <row r="15" spans="1:5">
      <c r="B15" s="35" t="s">
        <v>7</v>
      </c>
      <c r="C15" s="13">
        <v>0.35416666666666669</v>
      </c>
      <c r="D15" s="13">
        <v>0.52083333333333337</v>
      </c>
    </row>
    <row r="16" spans="1:5">
      <c r="B16" s="35"/>
      <c r="C16" s="14"/>
      <c r="D16" s="14"/>
    </row>
    <row r="17" spans="1:5" ht="12" customHeight="1" thickBot="1"/>
    <row r="18" spans="1:5" ht="12" customHeight="1">
      <c r="A18" s="15"/>
      <c r="B18" s="15"/>
      <c r="C18" s="15"/>
      <c r="D18" s="15"/>
      <c r="E18" s="15"/>
    </row>
    <row r="19" spans="1:5" ht="20.25">
      <c r="A19" s="16" t="s">
        <v>8</v>
      </c>
      <c r="B19" s="5"/>
      <c r="C19" s="5"/>
      <c r="D19" s="5"/>
      <c r="E19" s="5"/>
    </row>
    <row r="20" spans="1:5" ht="23.25" customHeight="1">
      <c r="A20" s="17" t="s">
        <v>27</v>
      </c>
      <c r="B20" s="17" t="s">
        <v>9</v>
      </c>
      <c r="C20" s="17"/>
      <c r="D20" s="17"/>
      <c r="E20" s="17" t="s">
        <v>10</v>
      </c>
    </row>
    <row r="21" spans="1:5" ht="18">
      <c r="A21" s="32" t="s">
        <v>26</v>
      </c>
      <c r="B21" s="30"/>
      <c r="C21" s="30"/>
      <c r="D21" s="30"/>
      <c r="E21" s="30"/>
    </row>
    <row r="22" spans="1:5" ht="12" customHeight="1"/>
    <row r="23" spans="1:5" ht="16.350000000000001" customHeight="1">
      <c r="A23" s="38" t="s">
        <v>11</v>
      </c>
      <c r="B23" s="91" t="s">
        <v>60</v>
      </c>
      <c r="C23" s="91"/>
      <c r="D23" s="92"/>
      <c r="E23" s="52"/>
    </row>
    <row r="24" spans="1:5" ht="30">
      <c r="A24" s="38" t="s">
        <v>60</v>
      </c>
      <c r="B24" s="91" t="s">
        <v>61</v>
      </c>
      <c r="C24" s="91"/>
      <c r="D24" s="92"/>
      <c r="E24" s="18">
        <v>26.19</v>
      </c>
    </row>
    <row r="25" spans="1:5">
      <c r="A25" s="38" t="s">
        <v>61</v>
      </c>
      <c r="B25" s="91" t="s">
        <v>62</v>
      </c>
      <c r="C25" s="91"/>
      <c r="D25" s="92"/>
      <c r="E25" s="14">
        <v>6.02</v>
      </c>
    </row>
    <row r="26" spans="1:5" ht="30">
      <c r="A26" s="38" t="s">
        <v>62</v>
      </c>
      <c r="B26" s="91" t="s">
        <v>63</v>
      </c>
      <c r="C26" s="91"/>
      <c r="D26" s="92"/>
      <c r="E26" s="14">
        <v>5.6</v>
      </c>
    </row>
    <row r="27" spans="1:5">
      <c r="A27" s="38" t="s">
        <v>63</v>
      </c>
      <c r="B27" s="91" t="s">
        <v>64</v>
      </c>
      <c r="C27" s="91"/>
      <c r="D27" s="91"/>
      <c r="E27" s="19">
        <v>3.83</v>
      </c>
    </row>
    <row r="28" spans="1:5" ht="30">
      <c r="A28" s="31" t="s">
        <v>64</v>
      </c>
      <c r="B28" s="63" t="s">
        <v>11</v>
      </c>
      <c r="C28" s="63"/>
      <c r="D28" s="64"/>
      <c r="E28" s="2"/>
    </row>
    <row r="29" spans="1:5" ht="12" customHeight="1">
      <c r="A29" s="31"/>
      <c r="B29" s="31"/>
      <c r="C29" s="31"/>
      <c r="D29" s="31"/>
      <c r="E29" s="31"/>
    </row>
    <row r="30" spans="1:5">
      <c r="A30" s="31"/>
      <c r="B30" s="31"/>
      <c r="C30" s="20" t="s">
        <v>14</v>
      </c>
      <c r="D30" s="21" t="str">
        <f>IF(OR(E23="",E28=""),"",SUM((ROUND(E23,1)),(ROUND(E28,1)),E24:E27))</f>
        <v/>
      </c>
      <c r="E30" s="31" t="s">
        <v>17</v>
      </c>
    </row>
    <row r="31" spans="1:5" ht="12" customHeight="1"/>
    <row r="32" spans="1:5">
      <c r="A32" s="31"/>
      <c r="B32" s="31"/>
      <c r="C32" s="22" t="s">
        <v>32</v>
      </c>
      <c r="D32" s="23">
        <f>SUM(E24:E27)</f>
        <v>41.64</v>
      </c>
      <c r="E32" s="38" t="s">
        <v>33</v>
      </c>
    </row>
    <row r="33" spans="1:5" ht="12" customHeight="1"/>
    <row r="34" spans="1:5" ht="18">
      <c r="A34" s="32" t="s">
        <v>12</v>
      </c>
      <c r="B34" s="61" t="s">
        <v>13</v>
      </c>
      <c r="C34" s="61"/>
      <c r="D34" s="61"/>
      <c r="E34" s="61"/>
    </row>
    <row r="35" spans="1:5" ht="18.600000000000001" customHeight="1">
      <c r="C35" s="20" t="s">
        <v>14</v>
      </c>
      <c r="D35" s="21" t="str">
        <f>D30</f>
        <v/>
      </c>
      <c r="E35" s="31" t="s">
        <v>17</v>
      </c>
    </row>
    <row r="36" spans="1:5" ht="12" customHeight="1"/>
    <row r="37" spans="1:5" ht="28.5" customHeight="1">
      <c r="A37" s="24" t="s">
        <v>15</v>
      </c>
      <c r="B37" s="25"/>
      <c r="C37" s="26" t="s">
        <v>14</v>
      </c>
      <c r="D37" s="27" t="str">
        <f>IF(D30="","",D30+D35)</f>
        <v/>
      </c>
      <c r="E37" s="28" t="s">
        <v>17</v>
      </c>
    </row>
    <row r="38" spans="1:5" ht="18">
      <c r="A38" s="34"/>
      <c r="B38" s="29"/>
      <c r="C38" s="29"/>
      <c r="D38" s="62" t="str">
        <f>D1</f>
        <v>Tour 5</v>
      </c>
      <c r="E38" s="58"/>
    </row>
    <row r="40" spans="1:5" ht="18">
      <c r="A40" s="58" t="s">
        <v>16</v>
      </c>
      <c r="B40" s="58"/>
      <c r="C40" s="58"/>
      <c r="D40" s="58"/>
      <c r="E40" s="58"/>
    </row>
    <row r="42" spans="1:5" ht="16.350000000000001" customHeight="1">
      <c r="A42" s="66" t="s">
        <v>28</v>
      </c>
      <c r="B42" s="63"/>
      <c r="C42" s="64"/>
      <c r="D42" s="1"/>
      <c r="E42" s="31" t="s">
        <v>18</v>
      </c>
    </row>
    <row r="43" spans="1:5" ht="12" customHeight="1"/>
    <row r="44" spans="1:5">
      <c r="A44" s="42" t="s">
        <v>24</v>
      </c>
      <c r="B44" s="66" t="s">
        <v>23</v>
      </c>
      <c r="C44" s="63"/>
      <c r="D44" s="43" t="str">
        <f>IF(D30="","",D37)</f>
        <v/>
      </c>
      <c r="E44" s="37" t="s">
        <v>17</v>
      </c>
    </row>
    <row r="45" spans="1:5" ht="12" customHeight="1"/>
    <row r="46" spans="1:5" ht="28.5" customHeight="1">
      <c r="A46" s="42" t="s">
        <v>25</v>
      </c>
      <c r="B46" s="76" t="s">
        <v>29</v>
      </c>
      <c r="C46" s="63"/>
      <c r="D46" s="44" t="str">
        <f>IF((OR(D44="",D42="")),"",((ROUND(D42,2)*D44)))</f>
        <v/>
      </c>
      <c r="E46" s="31" t="s">
        <v>18</v>
      </c>
    </row>
    <row r="47" spans="1:5">
      <c r="A47" s="31"/>
      <c r="B47" s="31"/>
      <c r="C47" s="31"/>
      <c r="D47" s="31"/>
      <c r="E47" s="31"/>
    </row>
    <row r="48" spans="1:5">
      <c r="B48" s="66" t="s">
        <v>21</v>
      </c>
      <c r="C48" s="77"/>
      <c r="D48" s="3"/>
      <c r="E48" s="31" t="s">
        <v>20</v>
      </c>
    </row>
    <row r="49" spans="1:6" ht="12" customHeight="1"/>
    <row r="50" spans="1:6">
      <c r="A50" s="42" t="s">
        <v>22</v>
      </c>
      <c r="B50" s="66" t="s">
        <v>19</v>
      </c>
      <c r="C50" s="66"/>
      <c r="D50" s="44" t="str">
        <f>IF(OR(D48="",D46=""),"",ROUND(D46,2)/100*D48)</f>
        <v/>
      </c>
      <c r="E50" s="31" t="s">
        <v>18</v>
      </c>
    </row>
    <row r="51" spans="1:6">
      <c r="A51" s="31"/>
      <c r="B51" s="31"/>
      <c r="C51" s="31"/>
      <c r="D51" s="31"/>
      <c r="E51" s="31"/>
    </row>
    <row r="52" spans="1:6" ht="28.5" customHeight="1" thickBot="1">
      <c r="A52" s="42" t="s">
        <v>25</v>
      </c>
      <c r="B52" s="66" t="s">
        <v>30</v>
      </c>
      <c r="C52" s="78"/>
      <c r="D52" s="45" t="str">
        <f>IF(OR(D46="",D48=""),"",(ROUND(D46,2))+(ROUND(D50,2)))</f>
        <v/>
      </c>
      <c r="E52" s="46" t="s">
        <v>18</v>
      </c>
    </row>
    <row r="53" spans="1:6" ht="17.25" thickTop="1">
      <c r="A53" s="31"/>
      <c r="B53" s="69" t="s">
        <v>35</v>
      </c>
      <c r="C53" s="70"/>
      <c r="D53" s="70"/>
      <c r="E53" s="70"/>
    </row>
    <row r="54" spans="1:6">
      <c r="A54" s="31"/>
      <c r="B54" s="31"/>
      <c r="C54" s="31"/>
      <c r="D54" s="31"/>
      <c r="E54" s="31"/>
    </row>
    <row r="55" spans="1:6" ht="17.25" thickBot="1">
      <c r="A55" s="31"/>
      <c r="B55" s="31"/>
      <c r="C55" s="31"/>
      <c r="D55" s="31"/>
      <c r="E55" s="31"/>
    </row>
    <row r="56" spans="1:6" ht="28.5" customHeight="1" thickBot="1">
      <c r="A56" s="67" t="s">
        <v>34</v>
      </c>
      <c r="B56" s="68"/>
      <c r="C56" s="68"/>
      <c r="D56" s="47" t="str">
        <f>IF(OR(D42="",D48=""),"",ROUND(D42,2)+(ROUND(D42,2)*D48/100))</f>
        <v/>
      </c>
      <c r="E56" s="48" t="s">
        <v>18</v>
      </c>
    </row>
    <row r="57" spans="1:6">
      <c r="A57" s="37"/>
      <c r="B57" s="37"/>
      <c r="C57" s="37"/>
      <c r="D57" s="37"/>
      <c r="E57" s="37"/>
    </row>
    <row r="58" spans="1:6" ht="14.25" customHeight="1">
      <c r="A58" s="9"/>
      <c r="B58" s="9"/>
      <c r="C58" s="9"/>
      <c r="D58" s="9"/>
      <c r="E58" s="9"/>
    </row>
    <row r="59" spans="1:6" ht="18">
      <c r="A59" s="79" t="s">
        <v>40</v>
      </c>
      <c r="B59" s="79"/>
      <c r="C59" s="79"/>
      <c r="D59" s="79"/>
    </row>
    <row r="60" spans="1:6" ht="34.5" customHeight="1">
      <c r="A60" s="82"/>
      <c r="B60" s="83"/>
      <c r="C60" s="83"/>
      <c r="D60" s="84"/>
    </row>
    <row r="61" spans="1:6">
      <c r="A61" s="80" t="s">
        <v>37</v>
      </c>
      <c r="B61" s="81"/>
    </row>
    <row r="62" spans="1:6" ht="33.75" customHeight="1">
      <c r="A62" s="82"/>
      <c r="B62" s="83"/>
      <c r="C62" s="83"/>
      <c r="D62" s="84"/>
    </row>
    <row r="63" spans="1:6" ht="18">
      <c r="A63" s="32" t="s">
        <v>36</v>
      </c>
    </row>
    <row r="64" spans="1:6" ht="38.25" customHeight="1">
      <c r="A64" s="88" t="s">
        <v>71</v>
      </c>
      <c r="B64" s="89"/>
      <c r="C64" s="89"/>
      <c r="D64" s="89"/>
      <c r="E64" s="90"/>
      <c r="F64" s="49"/>
    </row>
    <row r="65" spans="1:5" ht="16.5" customHeight="1">
      <c r="A65" s="33"/>
      <c r="B65" s="9"/>
      <c r="C65" s="9"/>
      <c r="D65" s="9"/>
    </row>
    <row r="66" spans="1:5">
      <c r="B66" s="50"/>
      <c r="C66" s="50"/>
      <c r="D66" s="50"/>
      <c r="E66" s="50"/>
    </row>
    <row r="67" spans="1:5" ht="31.5" customHeight="1">
      <c r="A67" s="57" t="s">
        <v>47</v>
      </c>
      <c r="B67" s="57"/>
      <c r="C67" s="57"/>
      <c r="D67" s="2"/>
      <c r="E67" s="51" t="s">
        <v>38</v>
      </c>
    </row>
    <row r="68" spans="1:5">
      <c r="A68" s="31"/>
      <c r="B68" s="51"/>
      <c r="C68" s="51"/>
      <c r="D68" s="54"/>
      <c r="E68" s="51"/>
    </row>
    <row r="69" spans="1:5" ht="16.5" customHeight="1">
      <c r="A69" s="57" t="s">
        <v>44</v>
      </c>
      <c r="B69" s="57"/>
      <c r="C69" s="57"/>
      <c r="D69" s="2"/>
      <c r="E69" s="51" t="s">
        <v>39</v>
      </c>
    </row>
    <row r="70" spans="1:5" ht="16.5" customHeight="1">
      <c r="A70" s="57" t="s">
        <v>42</v>
      </c>
      <c r="B70" s="57"/>
      <c r="C70" s="57"/>
      <c r="D70" s="2"/>
      <c r="E70" s="51" t="s">
        <v>41</v>
      </c>
    </row>
    <row r="71" spans="1:5">
      <c r="A71" s="57" t="s">
        <v>43</v>
      </c>
      <c r="B71" s="57"/>
      <c r="C71" s="57"/>
      <c r="D71" s="2"/>
      <c r="E71" s="51" t="s">
        <v>41</v>
      </c>
    </row>
    <row r="72" spans="1:5" ht="16.5" customHeight="1">
      <c r="A72" s="31"/>
      <c r="B72" s="51"/>
      <c r="C72" s="51"/>
      <c r="D72" s="54"/>
      <c r="E72" s="51"/>
    </row>
    <row r="73" spans="1:5">
      <c r="A73" s="57" t="s">
        <v>45</v>
      </c>
      <c r="B73" s="57"/>
      <c r="C73" s="57"/>
      <c r="D73" s="2"/>
      <c r="E73" s="51" t="s">
        <v>39</v>
      </c>
    </row>
    <row r="74" spans="1:5">
      <c r="A74" s="57" t="s">
        <v>46</v>
      </c>
      <c r="B74" s="57"/>
      <c r="C74" s="57"/>
      <c r="D74" s="2"/>
      <c r="E74" s="51" t="s">
        <v>41</v>
      </c>
    </row>
    <row r="75" spans="1:5">
      <c r="A75" s="57" t="s">
        <v>48</v>
      </c>
      <c r="B75" s="57"/>
      <c r="C75" s="57"/>
      <c r="D75" s="2"/>
      <c r="E75" s="51" t="s">
        <v>41</v>
      </c>
    </row>
  </sheetData>
  <sheetProtection algorithmName="SHA-512" hashValue="2/MFJVlHhkfYZbPczR8/cKz1of13rfxOsHA/yT/BSPN9491Gk71Vy0ymqKqw+Tmt8U0Qxg7KAfTyyS+m3ZLQsw==" saltValue="wPiZeEbPoEHhCILtAYNcrA==" spinCount="100000" sheet="1" selectLockedCells="1"/>
  <mergeCells count="38">
    <mergeCell ref="A9:B9"/>
    <mergeCell ref="D1:E1"/>
    <mergeCell ref="A2:E2"/>
    <mergeCell ref="A3:E3"/>
    <mergeCell ref="A5:E5"/>
    <mergeCell ref="A6:E6"/>
    <mergeCell ref="B34:E34"/>
    <mergeCell ref="A10:B10"/>
    <mergeCell ref="C10:E10"/>
    <mergeCell ref="A11:B11"/>
    <mergeCell ref="B23:D23"/>
    <mergeCell ref="B24:D24"/>
    <mergeCell ref="B25:D25"/>
    <mergeCell ref="B26:D26"/>
    <mergeCell ref="B27:D27"/>
    <mergeCell ref="B28:D28"/>
    <mergeCell ref="A60:D60"/>
    <mergeCell ref="D38:E38"/>
    <mergeCell ref="A40:E40"/>
    <mergeCell ref="A42:C42"/>
    <mergeCell ref="B44:C44"/>
    <mergeCell ref="B46:C46"/>
    <mergeCell ref="B48:C48"/>
    <mergeCell ref="B50:C50"/>
    <mergeCell ref="B52:C52"/>
    <mergeCell ref="B53:E53"/>
    <mergeCell ref="A56:C56"/>
    <mergeCell ref="A59:D59"/>
    <mergeCell ref="A71:C71"/>
    <mergeCell ref="A73:C73"/>
    <mergeCell ref="A74:C74"/>
    <mergeCell ref="A75:C75"/>
    <mergeCell ref="A61:B61"/>
    <mergeCell ref="A62:D62"/>
    <mergeCell ref="A64:E64"/>
    <mergeCell ref="A67:C67"/>
    <mergeCell ref="A69:C69"/>
    <mergeCell ref="A70:C70"/>
  </mergeCells>
  <conditionalFormatting sqref="D30">
    <cfRule type="cellIs" dxfId="6" priority="7" operator="equal">
      <formula>""</formula>
    </cfRule>
  </conditionalFormatting>
  <conditionalFormatting sqref="D35">
    <cfRule type="cellIs" dxfId="5" priority="6" operator="equal">
      <formula>""</formula>
    </cfRule>
  </conditionalFormatting>
  <conditionalFormatting sqref="D37">
    <cfRule type="cellIs" dxfId="4" priority="5" operator="equal">
      <formula>""</formula>
    </cfRule>
  </conditionalFormatting>
  <conditionalFormatting sqref="D44">
    <cfRule type="cellIs" dxfId="3" priority="4" operator="equal">
      <formula>""</formula>
    </cfRule>
  </conditionalFormatting>
  <conditionalFormatting sqref="D46">
    <cfRule type="cellIs" dxfId="2" priority="3" operator="equal">
      <formula>""</formula>
    </cfRule>
  </conditionalFormatting>
  <conditionalFormatting sqref="D50">
    <cfRule type="cellIs" dxfId="1" priority="2" operator="equal">
      <formula>""</formula>
    </cfRule>
  </conditionalFormatting>
  <conditionalFormatting sqref="D52">
    <cfRule type="cellIs" dxfId="0" priority="1" operator="equal">
      <formula>""</formula>
    </cfRule>
  </conditionalFormatting>
  <pageMargins left="0.78740157480314965" right="0.62992125984251968" top="0.59055118110236227" bottom="0.78740157480314965" header="0.31496062992125984" footer="0.31496062992125984"/>
  <pageSetup paperSize="9" orientation="portrait" useFirstPageNumber="1" r:id="rId1"/>
  <headerFooter>
    <oddFooter>&amp;R&amp;"Frutiger 45 for Karlsruhe,Standard"Seite &amp;P von 2</oddFoot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Los 1</vt:lpstr>
      <vt:lpstr>Los 2</vt:lpstr>
      <vt:lpstr>Los 3</vt:lpstr>
      <vt:lpstr>Los 4</vt:lpstr>
      <vt:lpstr>Los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Ihle</dc:creator>
  <cp:lastModifiedBy>Reick-Westphal, Marion</cp:lastModifiedBy>
  <cp:lastPrinted>2026-05-22T07:14:09Z</cp:lastPrinted>
  <dcterms:created xsi:type="dcterms:W3CDTF">2016-10-10T05:49:27Z</dcterms:created>
  <dcterms:modified xsi:type="dcterms:W3CDTF">2026-05-22T07:36:49Z</dcterms:modified>
</cp:coreProperties>
</file>